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A233974C-FE89-4A4D-A42C-CAC299E6F20C}" xr6:coauthVersionLast="47" xr6:coauthVersionMax="47" xr10:uidLastSave="{00000000-0000-0000-0000-000000000000}"/>
  <bookViews>
    <workbookView xWindow="-110" yWindow="-110" windowWidth="38620" windowHeight="2122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Maintenance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Departures'!$AH$14:$AI$42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72" i="30" l="1"/>
  <c r="Y115" i="30"/>
  <c r="Y116" i="30"/>
  <c r="Y117" i="30"/>
  <c r="Y118" i="30"/>
  <c r="Y119" i="30"/>
  <c r="Y120" i="30"/>
  <c r="Y53" i="30"/>
  <c r="Y54" i="30"/>
  <c r="Y170" i="30"/>
  <c r="Y171" i="30"/>
  <c r="AH15" i="33" a="1"/>
  <c r="AH15" i="33" s="1"/>
  <c r="AK15" i="33" a="1"/>
  <c r="AK15" i="33" s="1"/>
  <c r="Y80" i="30"/>
  <c r="Y169" i="30"/>
  <c r="AH16" i="33" l="1" a="1"/>
  <c r="AH16" i="33" s="1"/>
  <c r="AK16" i="33" a="1"/>
  <c r="AK16" i="33" s="1"/>
  <c r="AI15" i="33"/>
  <c r="Y114" i="30"/>
  <c r="Y36" i="30"/>
  <c r="AL15" i="33"/>
  <c r="AI16" i="33" l="1"/>
  <c r="AH17" i="33" a="1"/>
  <c r="AH17" i="33" s="1"/>
  <c r="AK17" i="33" a="1"/>
  <c r="AK17" i="33" s="1"/>
  <c r="AL16" i="33"/>
  <c r="Y168" i="30"/>
  <c r="Y52" i="30"/>
  <c r="Y108" i="30"/>
  <c r="Y109" i="30"/>
  <c r="Y110" i="30"/>
  <c r="Y111" i="30"/>
  <c r="Y112" i="30"/>
  <c r="Y113" i="30"/>
  <c r="Y8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106" i="30"/>
  <c r="Y107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H18" i="33" l="1" a="1"/>
  <c r="AH18" i="33" s="1"/>
  <c r="AI17" i="33"/>
  <c r="AK18" i="33" a="1"/>
  <c r="AK18" i="33" s="1"/>
  <c r="AL17" i="33"/>
  <c r="Y159" i="30"/>
  <c r="Y163" i="30"/>
  <c r="Y158" i="30"/>
  <c r="Y165" i="30"/>
  <c r="Y160" i="30"/>
  <c r="Y147" i="30"/>
  <c r="Y166" i="30"/>
  <c r="Y162" i="30"/>
  <c r="Y157" i="30"/>
  <c r="Y167" i="30"/>
  <c r="Y75" i="30"/>
  <c r="Y74" i="30"/>
  <c r="Y79" i="30"/>
  <c r="Y152" i="30"/>
  <c r="Y144" i="30"/>
  <c r="Y138" i="30"/>
  <c r="Y156" i="30"/>
  <c r="Y140" i="30"/>
  <c r="Y139" i="30"/>
  <c r="Y127" i="30"/>
  <c r="Y148" i="30"/>
  <c r="Y76" i="30"/>
  <c r="Y72" i="30"/>
  <c r="Y66" i="30"/>
  <c r="Y151" i="30"/>
  <c r="AI18" i="33" l="1"/>
  <c r="AH19" i="33" a="1"/>
  <c r="AH19" i="33" s="1"/>
  <c r="AK19" i="33" a="1"/>
  <c r="AK19" i="33" s="1"/>
  <c r="AK20" i="33" s="1" a="1"/>
  <c r="AK20" i="33" s="1"/>
  <c r="AL18" i="33"/>
  <c r="Y146" i="30"/>
  <c r="Y143" i="30"/>
  <c r="Y164" i="30"/>
  <c r="Y136" i="30"/>
  <c r="Y133" i="30"/>
  <c r="Y145" i="30"/>
  <c r="Y129" i="30"/>
  <c r="Y141" i="30"/>
  <c r="Y131" i="30"/>
  <c r="Y153" i="30"/>
  <c r="Y135" i="30"/>
  <c r="Y154" i="30"/>
  <c r="Y132" i="30"/>
  <c r="Y128" i="30"/>
  <c r="Y134" i="30"/>
  <c r="Y149" i="30"/>
  <c r="Y161" i="30"/>
  <c r="Y142" i="30"/>
  <c r="Y137" i="30"/>
  <c r="Y130" i="30"/>
  <c r="Y155" i="30"/>
  <c r="Y150" i="30"/>
  <c r="Y126" i="30"/>
  <c r="Y73" i="30"/>
  <c r="Y69" i="30"/>
  <c r="Y65" i="30"/>
  <c r="Y63" i="30"/>
  <c r="Y61" i="30"/>
  <c r="Y78" i="30"/>
  <c r="Y71" i="30"/>
  <c r="Y68" i="30"/>
  <c r="Y70" i="30"/>
  <c r="Y77" i="30"/>
  <c r="Y60" i="30"/>
  <c r="Y64" i="30"/>
  <c r="Y67" i="30"/>
  <c r="Y62" i="30"/>
  <c r="AH20" i="33" l="1" a="1"/>
  <c r="AH20" i="33" s="1"/>
  <c r="AH21" i="33" s="1" a="1"/>
  <c r="AH21" i="33" s="1"/>
  <c r="AH22" i="33" s="1" a="1"/>
  <c r="AH22" i="33" s="1"/>
  <c r="AH23" i="33" s="1" a="1"/>
  <c r="AH23" i="33" s="1"/>
  <c r="AH24" i="33" s="1" a="1"/>
  <c r="AH24" i="33" s="1"/>
  <c r="AH25" i="33" s="1" a="1"/>
  <c r="AH25" i="33" s="1"/>
  <c r="AH26" i="33" s="1" a="1"/>
  <c r="AH26" i="33" s="1"/>
  <c r="AH27" i="33" s="1" a="1"/>
  <c r="AH27" i="33" s="1"/>
  <c r="AH28" i="33" s="1" a="1"/>
  <c r="AH28" i="33" s="1"/>
  <c r="AH29" i="33" s="1" a="1"/>
  <c r="AH29" i="33" s="1"/>
  <c r="AH30" i="33" s="1" a="1"/>
  <c r="AH30" i="33" s="1"/>
  <c r="AH31" i="33" s="1" a="1"/>
  <c r="AH31" i="33" s="1"/>
  <c r="AH32" i="33" s="1" a="1"/>
  <c r="AH32" i="33" s="1"/>
  <c r="AH33" i="33" s="1" a="1"/>
  <c r="AH33" i="33" s="1"/>
  <c r="AH34" i="33" s="1" a="1"/>
  <c r="AH34" i="33" s="1"/>
  <c r="AH35" i="33" s="1" a="1"/>
  <c r="AH35" i="33" s="1"/>
  <c r="AH36" i="33" s="1" a="1"/>
  <c r="AH36" i="33" s="1"/>
  <c r="AH37" i="33" s="1" a="1"/>
  <c r="AH37" i="33" s="1"/>
  <c r="AH38" i="33" s="1" a="1"/>
  <c r="AH38" i="33" s="1"/>
  <c r="AH39" i="33" s="1" a="1"/>
  <c r="AH39" i="33" s="1"/>
  <c r="AH40" i="33" s="1" a="1"/>
  <c r="AH40" i="33" s="1"/>
  <c r="AI19" i="33"/>
  <c r="AK21" i="33" a="1"/>
  <c r="AK21" i="33" s="1"/>
  <c r="AK22" i="33" s="1" a="1"/>
  <c r="AK22" i="33" s="1"/>
  <c r="AK23" i="33" s="1" a="1"/>
  <c r="AK23" i="33" s="1"/>
  <c r="AK24" i="33" s="1" a="1"/>
  <c r="AK24" i="33" s="1"/>
  <c r="AK25" i="33" s="1" a="1"/>
  <c r="AK25" i="33" s="1"/>
  <c r="AK26" i="33" s="1" a="1"/>
  <c r="AK26" i="33" s="1"/>
  <c r="AK27" i="33" s="1" a="1"/>
  <c r="AK27" i="33" s="1"/>
  <c r="AK28" i="33" s="1" a="1"/>
  <c r="AK28" i="33" s="1"/>
  <c r="AK29" i="33" s="1" a="1"/>
  <c r="AK29" i="33" s="1"/>
  <c r="AK30" i="33" s="1" a="1"/>
  <c r="AK30" i="33" s="1"/>
  <c r="AK31" i="33" s="1" a="1"/>
  <c r="AK31" i="33" s="1"/>
  <c r="AK32" i="33" s="1" a="1"/>
  <c r="AK32" i="33" s="1"/>
  <c r="AL19" i="33"/>
  <c r="AI40" i="33" l="1"/>
  <c r="AH41" i="33" a="1"/>
  <c r="AH41" i="33" s="1"/>
  <c r="AH42" i="33" s="1" a="1"/>
  <c r="AH42" i="33" s="1"/>
  <c r="AI20" i="33"/>
  <c r="AL20" i="33"/>
  <c r="AI21" i="33" l="1"/>
  <c r="AL21" i="33"/>
  <c r="AI22" i="33" l="1"/>
  <c r="AL22" i="33"/>
  <c r="AI23" i="33" l="1"/>
  <c r="AL23" i="33"/>
  <c r="AI24" i="33" l="1"/>
  <c r="AL24" i="33"/>
  <c r="AI25" i="33" l="1"/>
  <c r="AL25" i="33"/>
  <c r="AI26" i="33" l="1"/>
  <c r="AL26" i="33"/>
  <c r="AI27" i="33" l="1"/>
  <c r="AL27" i="33"/>
  <c r="AI28" i="33" l="1"/>
  <c r="AL28" i="33"/>
  <c r="AI29" i="33" l="1"/>
  <c r="AL29" i="33"/>
  <c r="AI30" i="33" l="1"/>
  <c r="AL30" i="33"/>
  <c r="AI31" i="33" l="1"/>
  <c r="AL31" i="33"/>
  <c r="AL32" i="33"/>
  <c r="AI32" i="33" l="1"/>
  <c r="AI33" i="33" l="1"/>
  <c r="AI34" i="33" l="1"/>
  <c r="AI35" i="33" l="1"/>
  <c r="AI36" i="33" l="1"/>
  <c r="AI37" i="33" l="1"/>
  <c r="AI38" i="33" l="1"/>
  <c r="AI39" i="33" l="1"/>
  <c r="AI41" i="33" l="1"/>
  <c r="AI42" i="3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<sst xmlns="http://schemas.openxmlformats.org/spreadsheetml/2006/main" count="1954" uniqueCount="573">
  <si>
    <t>IMO</t>
  </si>
  <si>
    <t>Vessel Name</t>
  </si>
  <si>
    <t>Atlantic LNG</t>
  </si>
  <si>
    <t>Guangdong Dapeng LNG</t>
  </si>
  <si>
    <t>Pluto LNG</t>
  </si>
  <si>
    <t>Yamal LNG</t>
  </si>
  <si>
    <t>Keppel O&amp;M, SG</t>
  </si>
  <si>
    <t>LNG FaciIity</t>
  </si>
  <si>
    <t>Country</t>
  </si>
  <si>
    <t>Name</t>
  </si>
  <si>
    <t>Capacity</t>
  </si>
  <si>
    <t>MMT</t>
  </si>
  <si>
    <t>Weekday</t>
  </si>
  <si>
    <t>Basin</t>
  </si>
  <si>
    <t>Portovenere</t>
  </si>
  <si>
    <t>Atlantic Basin</t>
  </si>
  <si>
    <t>Arzew</t>
  </si>
  <si>
    <t>Algeria</t>
  </si>
  <si>
    <t>North Africa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</si>
  <si>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</si>
  <si>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</si>
  <si>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</si>
  <si>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</si>
  <si>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</si>
  <si>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</si>
  <si>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</si>
  <si>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</si>
  <si>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</si>
  <si>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</si>
  <si>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Ichthys LNG</t>
  </si>
  <si>
    <t>Queensland Curtis LNG</t>
  </si>
  <si>
    <t>Australia Pacific LNG</t>
  </si>
  <si>
    <t>Gladstone LNG</t>
  </si>
  <si>
    <t>Wheatstone LNG</t>
  </si>
  <si>
    <t>C.America/Caribbean</t>
  </si>
  <si>
    <t>Bangladesh</t>
  </si>
  <si>
    <t>Indian Subcontinent</t>
  </si>
  <si>
    <t>Zeebrugge</t>
  </si>
  <si>
    <t>Belgium</t>
  </si>
  <si>
    <t>Brazil</t>
  </si>
  <si>
    <t>Brunei LNG</t>
  </si>
  <si>
    <t>Brunei</t>
  </si>
  <si>
    <t>Cameroon</t>
  </si>
  <si>
    <t>Canada</t>
  </si>
  <si>
    <t>US/Can Atlantic</t>
  </si>
  <si>
    <t>Chile</t>
  </si>
  <si>
    <t>S. America Pacific</t>
  </si>
  <si>
    <t>Colombia</t>
  </si>
  <si>
    <t>Croatia</t>
  </si>
  <si>
    <t>Dominican Republic</t>
  </si>
  <si>
    <t>Equatorial Guinea</t>
  </si>
  <si>
    <t>Fos-sur-Mer</t>
  </si>
  <si>
    <t>France</t>
  </si>
  <si>
    <t>Montoir-de-Bretagne</t>
  </si>
  <si>
    <t>Dunkerque Le Clipton</t>
  </si>
  <si>
    <t>Greece</t>
  </si>
  <si>
    <t>Dahej</t>
  </si>
  <si>
    <t>India</t>
  </si>
  <si>
    <t>Indonesia</t>
  </si>
  <si>
    <t>Tangguh</t>
  </si>
  <si>
    <t>Bontang</t>
  </si>
  <si>
    <t>Israel</t>
  </si>
  <si>
    <t>Italy</t>
  </si>
  <si>
    <t>Jamaica</t>
  </si>
  <si>
    <t>Japan</t>
  </si>
  <si>
    <t>Far East</t>
  </si>
  <si>
    <t>Higashi-Ogishima</t>
  </si>
  <si>
    <t>Himeji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</si>
  <si>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</si>
  <si>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</si>
  <si>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</si>
  <si>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</si>
  <si>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</si>
  <si>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</si>
  <si>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</si>
  <si>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</si>
  <si>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</si>
  <si>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</si>
  <si>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</si>
  <si>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Pakistan</t>
  </si>
  <si>
    <t>Panama</t>
  </si>
  <si>
    <t>PNG LNG</t>
  </si>
  <si>
    <t>Papua New Guinea</t>
  </si>
  <si>
    <t>China</t>
  </si>
  <si>
    <t>Tianjin LNG</t>
  </si>
  <si>
    <t>Zhejiang LNG</t>
  </si>
  <si>
    <t>Caofeidian LNG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</si>
  <si>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</si>
  <si>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</si>
  <si>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</si>
  <si>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</si>
  <si>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</si>
  <si>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</si>
  <si>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</si>
  <si>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</si>
  <si>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</si>
  <si>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</si>
  <si>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Sakhalin-2 LNG</t>
  </si>
  <si>
    <t>Russia</t>
  </si>
  <si>
    <t>Russia - Atlantic</t>
  </si>
  <si>
    <t>Spain</t>
  </si>
  <si>
    <t>Ras Laffan</t>
  </si>
  <si>
    <t>Qatar</t>
  </si>
  <si>
    <t>Oman LNG</t>
  </si>
  <si>
    <t>Oman</t>
  </si>
  <si>
    <t>Yung-An</t>
  </si>
  <si>
    <t>Taiwan</t>
  </si>
  <si>
    <t>Taichung</t>
  </si>
  <si>
    <t>Map Ta Phut LNG</t>
  </si>
  <si>
    <t>Thailand</t>
  </si>
  <si>
    <t>Trinidad &amp; Tobago</t>
  </si>
  <si>
    <t>Turkey</t>
  </si>
  <si>
    <t>UAE</t>
  </si>
  <si>
    <t>Das Island</t>
  </si>
  <si>
    <t>Isle of Grain</t>
  </si>
  <si>
    <t>United Kingdom</t>
  </si>
  <si>
    <t>United States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</si>
  <si>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</si>
  <si>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</si>
  <si>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</si>
  <si>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</si>
  <si>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</si>
  <si>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</si>
  <si>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</si>
  <si>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</si>
  <si>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</si>
  <si>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</si>
  <si>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</si>
  <si>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</si>
  <si>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</si>
  <si>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</si>
  <si>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</si>
  <si>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</si>
  <si>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</si>
  <si>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</si>
  <si>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</si>
  <si>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</si>
  <si>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</si>
  <si>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</si>
  <si>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</si>
  <si>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</si>
  <si>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</si>
  <si>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</si>
  <si>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</si>
  <si>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</si>
  <si>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</si>
  <si>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</si>
  <si>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</si>
  <si>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</si>
  <si>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</si>
  <si>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Tuesday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</si>
  <si>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</si>
  <si>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</si>
  <si>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</si>
  <si>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</si>
  <si>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</si>
  <si>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Skikda</t>
  </si>
  <si>
    <t>Cape of Good Hope</t>
  </si>
  <si>
    <t>Maasvlakte Gate Terminal</t>
  </si>
  <si>
    <t>Maintenance</t>
  </si>
  <si>
    <t>Snohvit LNG</t>
  </si>
  <si>
    <t>Philippines</t>
  </si>
  <si>
    <t>South Hook LNG</t>
  </si>
  <si>
    <t>Original Destination</t>
  </si>
  <si>
    <t>ETA</t>
  </si>
  <si>
    <t>New Destination</t>
  </si>
  <si>
    <t>New ETA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</si>
  <si>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</si>
  <si>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</si>
  <si>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</si>
  <si>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</si>
  <si>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</si>
  <si>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</si>
  <si>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</si>
  <si>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</si>
  <si>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</si>
  <si>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</si>
  <si>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</si>
  <si>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</si>
  <si>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</si>
  <si>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</si>
  <si>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</si>
  <si>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</si>
  <si>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</si>
  <si>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</si>
  <si>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</si>
  <si>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</si>
  <si>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</si>
  <si>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</si>
  <si>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</si>
  <si>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</si>
  <si>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</si>
  <si>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</si>
  <si>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</si>
  <si>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</si>
  <si>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</si>
  <si>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</si>
  <si>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</si>
  <si>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LNG Traffic Through Important Chole Points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</si>
  <si>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</si>
  <si>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</si>
  <si>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</si>
  <si>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</si>
  <si>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</si>
  <si>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</si>
  <si>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</si>
  <si>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</si>
  <si>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</si>
  <si>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</si>
  <si>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</si>
  <si>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</si>
  <si>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</si>
  <si>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</si>
  <si>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</si>
  <si>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EDD</t>
  </si>
  <si>
    <t>East Africa</t>
  </si>
  <si>
    <t>Sembcorp Marine (Admiralty), SG</t>
  </si>
  <si>
    <t>Trinidad</t>
  </si>
  <si>
    <t>Coral Sul FLNG</t>
  </si>
  <si>
    <t>Wilhelmshaven FSRU</t>
  </si>
  <si>
    <t>Kaliningrad</t>
  </si>
  <si>
    <t>Ogishima</t>
  </si>
  <si>
    <t>Samcheok</t>
  </si>
  <si>
    <t>Marmara Ereglisi</t>
  </si>
  <si>
    <t>Zhuhai LNG</t>
  </si>
  <si>
    <t>Sodegaura</t>
  </si>
  <si>
    <t>Cheikh Bouamama</t>
  </si>
  <si>
    <t>Pampa Melchorita LNG</t>
  </si>
  <si>
    <t>Maheshkhali FSRU</t>
  </si>
  <si>
    <t>Princess Sapphire</t>
  </si>
  <si>
    <t>EG LNG</t>
  </si>
  <si>
    <t>Calcasieu Pass LNG</t>
  </si>
  <si>
    <t>Cheikh el Mokrani</t>
  </si>
  <si>
    <t>Milaha Ras Laffan</t>
  </si>
  <si>
    <t>Donggi-Senoro LNG</t>
  </si>
  <si>
    <t>Republic of the Congo</t>
  </si>
  <si>
    <t>Triputra</t>
  </si>
  <si>
    <t>Caribbean</t>
  </si>
  <si>
    <t>Hitachi LNG</t>
  </si>
  <si>
    <t>Beihai LNG</t>
  </si>
  <si>
    <t>Grace Dahlia</t>
  </si>
  <si>
    <t>Cove Point LNG</t>
  </si>
  <si>
    <t>Eemshaven LNG</t>
  </si>
  <si>
    <t>Lagenda Serenity</t>
  </si>
  <si>
    <t>PFLNG 2</t>
  </si>
  <si>
    <t>Nohshu Maru</t>
  </si>
  <si>
    <t>Seri Bakti</t>
  </si>
  <si>
    <t>SK Audace</t>
  </si>
  <si>
    <t>Nakilat-Keppel O&amp;M, QA</t>
  </si>
  <si>
    <t>Energy Spirit</t>
  </si>
  <si>
    <t>Grand Aniva</t>
  </si>
  <si>
    <t>CESI Wenzhou</t>
  </si>
  <si>
    <t>Hoegh Gandria</t>
  </si>
  <si>
    <t>Boryeong</t>
  </si>
  <si>
    <t>Oceanic Breeze</t>
  </si>
  <si>
    <t>Methane Alison Victoria</t>
  </si>
  <si>
    <t>Amur River</t>
  </si>
  <si>
    <t>Chita</t>
  </si>
  <si>
    <t>Seri Camar</t>
  </si>
  <si>
    <t>Energy Horizon</t>
  </si>
  <si>
    <t>LNG Kolt</t>
  </si>
  <si>
    <t>Prism Diversity</t>
  </si>
  <si>
    <t>Lubmin FSRU</t>
  </si>
  <si>
    <t>LNG Ondo</t>
  </si>
  <si>
    <t>Tangguh Foja</t>
  </si>
  <si>
    <t>Celsius Giza</t>
  </si>
  <si>
    <t>AL ZUBARAH</t>
  </si>
  <si>
    <t>BILBAO KNUTSEN</t>
  </si>
  <si>
    <t>Dry Docks World Dubai, UAE</t>
  </si>
  <si>
    <t>HOEGH GALLEON</t>
  </si>
  <si>
    <t>Lisnave Estaleiros Navais,ES</t>
  </si>
  <si>
    <t>MILAHA RAS LAFFAN</t>
  </si>
  <si>
    <t>NORTHWEST SANDERLING</t>
  </si>
  <si>
    <t>NORTHWEST SANDPIPER</t>
  </si>
  <si>
    <t>NW STORMPETREL</t>
  </si>
  <si>
    <t>ONAIZA</t>
  </si>
  <si>
    <t>PACIFIC ENLIGHTEN</t>
  </si>
  <si>
    <t>Sembcorp Marine Tuas, SG</t>
  </si>
  <si>
    <t>Vietnam</t>
  </si>
  <si>
    <t>Pacific Arcadia</t>
  </si>
  <si>
    <t>Prelude FLNG</t>
  </si>
  <si>
    <t>Port Qasim LNG</t>
  </si>
  <si>
    <t>Raahi</t>
  </si>
  <si>
    <t>Yari LNG</t>
  </si>
  <si>
    <t>Flex Aurora</t>
  </si>
  <si>
    <t>GasLog Hong Kong</t>
  </si>
  <si>
    <t>S. America Atlantic</t>
  </si>
  <si>
    <t>Cobia LNG</t>
  </si>
  <si>
    <t>Flex Courageous</t>
  </si>
  <si>
    <t>Adriano Knutsen</t>
  </si>
  <si>
    <t>Asia Endeavour</t>
  </si>
  <si>
    <t>CESI Gladstone</t>
  </si>
  <si>
    <t>Diamond Gas Orchid</t>
  </si>
  <si>
    <t>GasLog Sydney</t>
  </si>
  <si>
    <t>LNG Endurance</t>
  </si>
  <si>
    <t>Lobito</t>
  </si>
  <si>
    <t>Minerva Amorgos</t>
  </si>
  <si>
    <t>SM Bluebird</t>
  </si>
  <si>
    <t>Adam LNG</t>
  </si>
  <si>
    <t>Yancheng LNG</t>
  </si>
  <si>
    <t>BW Pavilion Aranda</t>
  </si>
  <si>
    <t>SM Seahawk</t>
  </si>
  <si>
    <t>OLT Toscana</t>
  </si>
  <si>
    <t>Netherlands (Re-exports)</t>
  </si>
  <si>
    <t>Belgium (Re-exports)</t>
  </si>
  <si>
    <t>Jieyang LNG</t>
  </si>
  <si>
    <t>Seri Angkasa</t>
  </si>
  <si>
    <t>Seri Begawan</t>
  </si>
  <si>
    <t>Pengerang LNG</t>
  </si>
  <si>
    <t>GasLog Houston</t>
  </si>
  <si>
    <t>Quintero</t>
  </si>
  <si>
    <t>Iberica Knutsen</t>
  </si>
  <si>
    <t>Ibra LNG</t>
  </si>
  <si>
    <t>Wen Cheng</t>
  </si>
  <si>
    <t>Al Ghariya</t>
  </si>
  <si>
    <t>Aseem</t>
  </si>
  <si>
    <t>Duhail</t>
  </si>
  <si>
    <t>Maran Gas Troy</t>
  </si>
  <si>
    <t>Maran Gas Coronis</t>
  </si>
  <si>
    <t>Methane Patricia Camila</t>
  </si>
  <si>
    <t>Kool Glacier</t>
  </si>
  <si>
    <t>SPEC LNG</t>
  </si>
  <si>
    <t>Marvel Eagle</t>
  </si>
  <si>
    <t>Al Zour LNG</t>
  </si>
  <si>
    <t>BW Cassia</t>
  </si>
  <si>
    <t>Tianjin - Nangang LNG</t>
  </si>
  <si>
    <t>Orion Monet</t>
  </si>
  <si>
    <t>Inkoo FSRU</t>
  </si>
  <si>
    <t>Maran Gas Vergina</t>
  </si>
  <si>
    <t>GasLog Galveston</t>
  </si>
  <si>
    <t>Nusantara Regas Satu (West Java) FSRU</t>
  </si>
  <si>
    <t>Christophe De Margerie</t>
  </si>
  <si>
    <t>Al Ghashamiya</t>
  </si>
  <si>
    <t>Shenzhen Diefu LNG</t>
  </si>
  <si>
    <t>Boris Vilkitsky</t>
  </si>
  <si>
    <t>GasLog Seattle</t>
  </si>
  <si>
    <t>LNG Adventure</t>
  </si>
  <si>
    <t>Al Rayyan</t>
  </si>
  <si>
    <t>Lusail</t>
  </si>
  <si>
    <t>SK Resolute</t>
  </si>
  <si>
    <t>WilForce</t>
  </si>
  <si>
    <t>Seri Damai</t>
  </si>
  <si>
    <t>Orion Jessica</t>
  </si>
  <si>
    <t>AL RAYYAN</t>
  </si>
  <si>
    <t>GHASHA</t>
  </si>
  <si>
    <t>Shanghai Shipyard Co.,CN</t>
  </si>
  <si>
    <t>NORTHWEST SNIPE</t>
  </si>
  <si>
    <t>PRISM AGILITY</t>
  </si>
  <si>
    <t>SEAPEAK MAGELLAN</t>
  </si>
  <si>
    <t>Al Karaana</t>
  </si>
  <si>
    <t>Amali</t>
  </si>
  <si>
    <t>Arrow Spirit</t>
  </si>
  <si>
    <t>Berge Arzew</t>
  </si>
  <si>
    <t>BW Lesmes</t>
  </si>
  <si>
    <t>Celsius Geneva</t>
  </si>
  <si>
    <t>Dapeng Sun</t>
  </si>
  <si>
    <t>Disha</t>
  </si>
  <si>
    <t>Dukhan</t>
  </si>
  <si>
    <t>Energy Navigator</t>
  </si>
  <si>
    <t>Grace Barleria</t>
  </si>
  <si>
    <t>Hyundai Ecopia</t>
  </si>
  <si>
    <t>Hyundai Utopia</t>
  </si>
  <si>
    <t>Lagenda Suria</t>
  </si>
  <si>
    <t>LNG Akwa Ibom</t>
  </si>
  <si>
    <t>LNG Prima Carrier</t>
  </si>
  <si>
    <t>Methane Mickie Harper</t>
  </si>
  <si>
    <t>Pacific Breeze</t>
  </si>
  <si>
    <t>Papua</t>
  </si>
  <si>
    <t>Puteri Intan</t>
  </si>
  <si>
    <t>Puteri Nilam</t>
  </si>
  <si>
    <t>Seri Ayu</t>
  </si>
  <si>
    <t>Symphonic Breeze</t>
  </si>
  <si>
    <t>Pan Americas</t>
  </si>
  <si>
    <t>Cameroon FLNG</t>
  </si>
  <si>
    <t>Week 17 in 2023</t>
  </si>
  <si>
    <t>Week 17 in 2024</t>
  </si>
  <si>
    <t>Weeks 44 (2022) to 17 (2023)</t>
  </si>
  <si>
    <t>Weeks 44 (2023) to 17 (2024)</t>
  </si>
  <si>
    <t>LNG Fukurokuju</t>
  </si>
  <si>
    <t>Seapeak Creole</t>
  </si>
  <si>
    <t>Seri Anggun</t>
  </si>
  <si>
    <t>Energy Progress</t>
  </si>
  <si>
    <t>Ishikari LNG</t>
  </si>
  <si>
    <t>Joetsu LNG</t>
  </si>
  <si>
    <t>Maran Gas Agamemnon</t>
  </si>
  <si>
    <t>Hibiki LNG</t>
  </si>
  <si>
    <t>Maran Gas Pericles</t>
  </si>
  <si>
    <t>FGEN Batangas LNG</t>
  </si>
  <si>
    <t>Shandong Juniper</t>
  </si>
  <si>
    <t>Trader III</t>
  </si>
  <si>
    <t>Huelva</t>
  </si>
  <si>
    <t>Grand Mereya</t>
  </si>
  <si>
    <t>Niigata</t>
  </si>
  <si>
    <t>Idku LNG</t>
  </si>
  <si>
    <t>Swinoujscie LNG</t>
  </si>
  <si>
    <t>Salalah LNG</t>
  </si>
  <si>
    <t>HL Muscat</t>
  </si>
  <si>
    <t>Trader  II</t>
  </si>
  <si>
    <t>Aamira</t>
  </si>
  <si>
    <t>Al Areesh</t>
  </si>
  <si>
    <t>Al Bahiya</t>
  </si>
  <si>
    <t>Al Khattiya</t>
  </si>
  <si>
    <t>Al Sahla</t>
  </si>
  <si>
    <t>Energy Integrity</t>
  </si>
  <si>
    <t>Lijmiliya</t>
  </si>
  <si>
    <t>Maran Gas Asclepius</t>
  </si>
  <si>
    <t>Maran Gas Sparta</t>
  </si>
  <si>
    <t>Methane Rita Andrea</t>
  </si>
  <si>
    <t>Seapeak Galicia</t>
  </si>
  <si>
    <t>Umm Slal</t>
  </si>
  <si>
    <t>Taitar No.3</t>
  </si>
  <si>
    <t>BW Brussels</t>
  </si>
  <si>
    <t>Sestao Knutsen</t>
  </si>
  <si>
    <t>Izmir</t>
  </si>
  <si>
    <t>Panigaglia</t>
  </si>
  <si>
    <t>Energy Pacific</t>
  </si>
  <si>
    <t>Maria Energy</t>
  </si>
  <si>
    <t>GasLog Wales</t>
  </si>
  <si>
    <t>AES Costa Norte LNG</t>
  </si>
  <si>
    <t>LNG Endeavour</t>
  </si>
  <si>
    <t>Qogir</t>
  </si>
  <si>
    <t>Seapeak Marib</t>
  </si>
  <si>
    <t>BW Clear Sky</t>
  </si>
  <si>
    <t>Mugardos</t>
  </si>
  <si>
    <t>Woodside Rees Withers</t>
  </si>
  <si>
    <t>Shaolin</t>
  </si>
  <si>
    <t>Energy Universe</t>
  </si>
  <si>
    <t>Grace Emilia</t>
  </si>
  <si>
    <t>Dabhol</t>
  </si>
  <si>
    <t>Elba Island LNG</t>
  </si>
  <si>
    <t>Axios II</t>
  </si>
  <si>
    <t>GasLog Wellington</t>
  </si>
  <si>
    <t>Minerva Psara</t>
  </si>
  <si>
    <t>Rioja Knutsen</t>
  </si>
  <si>
    <t>Grazyna Gesicka</t>
  </si>
  <si>
    <t>Sagunto</t>
  </si>
  <si>
    <t>Paris Knutsen</t>
  </si>
  <si>
    <t>Saint Barbara</t>
  </si>
  <si>
    <t>Energos Princess</t>
  </si>
  <si>
    <t>Asia Venture</t>
  </si>
  <si>
    <t>Ennore LNG</t>
  </si>
  <si>
    <t>LNG Sokoto</t>
  </si>
  <si>
    <t>Pan Asia</t>
  </si>
  <si>
    <t>Energy Endurance</t>
  </si>
  <si>
    <t>LNG Harmony</t>
  </si>
  <si>
    <t>British Achiever</t>
  </si>
  <si>
    <t>Arkat</t>
  </si>
  <si>
    <t>Benoa LNG</t>
  </si>
  <si>
    <t>Tangguh Hiri</t>
  </si>
  <si>
    <t>Gwangyang</t>
  </si>
  <si>
    <t>Shanghai (Yangshan) LNG</t>
  </si>
  <si>
    <t>Puteri Zamrud</t>
  </si>
  <si>
    <t>Thi Vai LNG</t>
  </si>
  <si>
    <t>Qingdao LNG</t>
  </si>
  <si>
    <t>Wudang</t>
  </si>
  <si>
    <t>Yenisei River</t>
  </si>
  <si>
    <t>Arctic Voyager</t>
  </si>
  <si>
    <t>Boris Davydov</t>
  </si>
  <si>
    <t>Georgiy Ushakov</t>
  </si>
  <si>
    <t>Vladimir Vize</t>
  </si>
  <si>
    <t>Vladimir Voronin</t>
  </si>
  <si>
    <t>British Listener</t>
  </si>
  <si>
    <t>Ekaputra 1</t>
  </si>
  <si>
    <t>Lampung LNG</t>
  </si>
  <si>
    <t>Fuwairit</t>
  </si>
  <si>
    <t>Hellas Athina</t>
  </si>
  <si>
    <t>La Seine</t>
  </si>
  <si>
    <t>LNG Alliance</t>
  </si>
  <si>
    <t>Arun Conversion</t>
  </si>
  <si>
    <t>LNG Sakura</t>
  </si>
  <si>
    <t>Brunsbuttel FSRU</t>
  </si>
  <si>
    <t>Maran Gas Efessos</t>
  </si>
  <si>
    <t>Maran Gas Hydra</t>
  </si>
  <si>
    <t>Mubaraz</t>
  </si>
  <si>
    <t>Ougarta</t>
  </si>
  <si>
    <t>ETKI LNG</t>
  </si>
  <si>
    <t>Puteri Zamrud Satu</t>
  </si>
  <si>
    <t>Seri Balqis</t>
  </si>
  <si>
    <t>SK Sunrise</t>
  </si>
  <si>
    <t>Asterix I</t>
  </si>
  <si>
    <t>Revithoussa</t>
  </si>
  <si>
    <t>Bahia Blanca LNG</t>
  </si>
  <si>
    <t>Al Khuwair</t>
  </si>
  <si>
    <t>Al Mafyar</t>
  </si>
  <si>
    <t>Arctic Princess</t>
  </si>
  <si>
    <t>Aristidis I</t>
  </si>
  <si>
    <t>Asia Excellence</t>
  </si>
  <si>
    <t>Barcelona Knutsen</t>
  </si>
  <si>
    <t>British Partner</t>
  </si>
  <si>
    <t>Castillo de Merida</t>
  </si>
  <si>
    <t>GasLog Windsor</t>
  </si>
  <si>
    <t>Georgiy Brusilov</t>
  </si>
  <si>
    <t>Hyundai Greenpia</t>
  </si>
  <si>
    <t>Kool Boreas</t>
  </si>
  <si>
    <t>LNG Cross River</t>
  </si>
  <si>
    <t>LNG Venus</t>
  </si>
  <si>
    <t>Maran Gas Leto</t>
  </si>
  <si>
    <t>Megara</t>
  </si>
  <si>
    <t>Mu Lan</t>
  </si>
  <si>
    <t>Ob River</t>
  </si>
  <si>
    <t>Pacific Mimosa</t>
  </si>
  <si>
    <t>Pan Europe</t>
  </si>
  <si>
    <t>Prism Courage</t>
  </si>
  <si>
    <t>Seapeak Arwa</t>
  </si>
  <si>
    <t>Seri Cempaka</t>
  </si>
  <si>
    <t>PFLNG 1</t>
  </si>
  <si>
    <t>Tenergy</t>
  </si>
  <si>
    <t>Umm Al Ashtan</t>
  </si>
  <si>
    <t>Woodside Donaldson</t>
  </si>
  <si>
    <t>Yiannis</t>
  </si>
  <si>
    <t>SM Albatross</t>
  </si>
  <si>
    <t>Orion Bohemia</t>
  </si>
  <si>
    <t>Kool Ice</t>
  </si>
  <si>
    <t>Clean Resolution</t>
  </si>
  <si>
    <t>Ribera Duero Knutsen</t>
  </si>
  <si>
    <t>Orion Spirit</t>
  </si>
  <si>
    <t>BRITISH SPONSOR</t>
  </si>
  <si>
    <t>BUSHU MARU</t>
  </si>
  <si>
    <t>ENERGY INNOVATOR</t>
  </si>
  <si>
    <t>PRACHI</t>
  </si>
  <si>
    <t>Al Gharrafa</t>
  </si>
  <si>
    <t>Amadi</t>
  </si>
  <si>
    <t>Arctic Aurora</t>
  </si>
  <si>
    <t>Asia Vision</t>
  </si>
  <si>
    <t>Asklipios</t>
  </si>
  <si>
    <t>British Mentor</t>
  </si>
  <si>
    <t>CORAL SUL FLNG</t>
  </si>
  <si>
    <t>BW Magnolia</t>
  </si>
  <si>
    <t>Cadiz Knutsen</t>
  </si>
  <si>
    <t>Castillo De Merida</t>
  </si>
  <si>
    <t>CESI Tianjin</t>
  </si>
  <si>
    <t>Clean Destiny</t>
  </si>
  <si>
    <t>Dapeng Moon</t>
  </si>
  <si>
    <t>Diamond Gas Crystal</t>
  </si>
  <si>
    <t>Eduard Toll</t>
  </si>
  <si>
    <t>Enshu Maru</t>
  </si>
  <si>
    <t>Extremadura Knutsen</t>
  </si>
  <si>
    <t>Flex Resolute</t>
  </si>
  <si>
    <t>Flex Volunteer</t>
  </si>
  <si>
    <t>Gail Bhuwan</t>
  </si>
  <si>
    <t>GasLog Gibraltar</t>
  </si>
  <si>
    <t>GasLog Salem</t>
  </si>
  <si>
    <t>GasLog Santiago</t>
  </si>
  <si>
    <t>Grand Elena</t>
  </si>
  <si>
    <t>Hanjin Sur</t>
  </si>
  <si>
    <t>Isabella</t>
  </si>
  <si>
    <t>K. Freesia</t>
  </si>
  <si>
    <t>K. Mugungwha</t>
  </si>
  <si>
    <t>K. Acacia</t>
  </si>
  <si>
    <t>K. Jasmine</t>
  </si>
  <si>
    <t>LNG Jupiter</t>
  </si>
  <si>
    <t>LNG Jurojin</t>
  </si>
  <si>
    <t>LNG Kano</t>
  </si>
  <si>
    <t>LNG River Orashi</t>
  </si>
  <si>
    <t>Maran Gas Amorgos</t>
  </si>
  <si>
    <t>Maran Gas Kalymnos</t>
  </si>
  <si>
    <t>Maran Gas Olympias</t>
  </si>
  <si>
    <t>Maran Gas Psara</t>
  </si>
  <si>
    <t>Marvel Heron</t>
  </si>
  <si>
    <t>Marvel Kite</t>
  </si>
  <si>
    <t>Mekaines</t>
  </si>
  <si>
    <t>Methane Nile Eagle</t>
  </si>
  <si>
    <t>Min Rong</t>
  </si>
  <si>
    <t>Nikolay Urvantsev</t>
  </si>
  <si>
    <t>Puteri Delima</t>
  </si>
  <si>
    <t>Seapeak Meridian</t>
  </si>
  <si>
    <t>Seri Camellia</t>
  </si>
  <si>
    <t>Shen Hai</t>
  </si>
  <si>
    <t>Shinshu Maru</t>
  </si>
  <si>
    <t>Sohshu Maru</t>
  </si>
  <si>
    <t>Sonangol Etosha</t>
  </si>
  <si>
    <t>Taitar No 4</t>
  </si>
  <si>
    <t>Woodside Rogers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</si>
</sst>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6"/>
      </bottom>
      <diagonal/>
    </border>
  </borders>
  <cellStyleXfs count="11">
    <xf numFmtId="0" fontId="0" fillId="0" borderId="0"/>
    <xf numFmtId="0" fontId="11" fillId="0" borderId="0"/>
    <xf numFmtId="0" fontId="17" fillId="0" borderId="0"/>
    <xf numFmtId="0" fontId="10" fillId="0" borderId="0"/>
    <xf numFmtId="0" fontId="10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" fillId="0" borderId="0"/>
    <xf numFmtId="0" fontId="6" fillId="0" borderId="0"/>
    <xf numFmtId="0" fontId="5" fillId="0" borderId="0"/>
    <xf numFmtId="0" fontId="5" fillId="0" borderId="0"/>
  </cellStyleXfs>
  <cellXfs count="85">
    <xf numFmtId="0" fontId="0" fillId="0" borderId="0" xfId="0"/>
    <xf numFmtId="0" fontId="16" fillId="0" borderId="0" xfId="0" quotePrefix="1" applyFont="1" applyAlignment="1">
      <alignment horizontal="left" vertical="center"/>
    </xf>
    <xf numFmtId="0" fontId="16" fillId="0" borderId="0" xfId="0" applyFont="1"/>
    <xf numFmtId="2" fontId="0" fillId="0" borderId="0" xfId="0" applyNumberFormat="1"/>
    <xf numFmtId="0" fontId="19" fillId="0" borderId="0" xfId="0" applyFont="1"/>
    <xf numFmtId="0" fontId="0" fillId="0" borderId="0" xfId="0" applyAlignment="1">
      <alignment horizontal="left"/>
    </xf>
    <xf numFmtId="0" fontId="25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24" fillId="0" borderId="0" xfId="0" applyFont="1"/>
    <xf numFmtId="2" fontId="23" fillId="0" borderId="2" xfId="0" quotePrefix="1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horizontal="center" vertical="center" wrapText="1"/>
    </xf>
    <xf numFmtId="15" fontId="23" fillId="0" borderId="2" xfId="0" applyNumberFormat="1" applyFont="1" applyBorder="1" applyAlignment="1">
      <alignment horizontal="center" vertical="center" wrapText="1"/>
    </xf>
    <xf numFmtId="15" fontId="23" fillId="0" borderId="2" xfId="0" quotePrefix="1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vertical="center" wrapText="1"/>
    </xf>
    <xf numFmtId="0" fontId="21" fillId="0" borderId="0" xfId="0" applyFont="1"/>
    <xf numFmtId="2" fontId="22" fillId="0" borderId="0" xfId="0" applyNumberFormat="1" applyFont="1" applyAlignment="1">
      <alignment horizontal="left"/>
    </xf>
    <xf numFmtId="0" fontId="26" fillId="0" borderId="0" xfId="3" quotePrefix="1" applyFont="1" applyAlignment="1">
      <alignment horizontal="left"/>
    </xf>
    <xf numFmtId="0" fontId="26" fillId="0" borderId="0" xfId="3" applyFont="1"/>
    <xf numFmtId="0" fontId="18" fillId="0" borderId="0" xfId="0" applyFont="1"/>
    <xf numFmtId="0" fontId="28" fillId="0" borderId="0" xfId="0" applyFont="1"/>
    <xf numFmtId="0" fontId="18" fillId="0" borderId="0" xfId="0" applyFont="1" applyAlignment="1">
      <alignment horizontal="center"/>
    </xf>
    <xf numFmtId="0" fontId="12" fillId="0" borderId="0" xfId="0" quotePrefix="1" applyFont="1" applyAlignment="1">
      <alignment horizontal="left" vertical="center"/>
    </xf>
    <xf numFmtId="0" fontId="14" fillId="0" borderId="0" xfId="0" quotePrefix="1" applyFont="1" applyAlignment="1">
      <alignment horizontal="right" vertical="center"/>
    </xf>
    <xf numFmtId="0" fontId="13" fillId="0" borderId="0" xfId="0" quotePrefix="1" applyFont="1" applyAlignment="1">
      <alignment horizontal="left" vertical="center"/>
    </xf>
    <xf numFmtId="0" fontId="15" fillId="0" borderId="0" xfId="0" applyFont="1" applyAlignment="1">
      <alignment horizontal="left"/>
    </xf>
    <xf numFmtId="0" fontId="19" fillId="2" borderId="0" xfId="0" applyFont="1" applyFill="1"/>
    <xf numFmtId="0" fontId="28" fillId="0" borderId="0" xfId="0" applyFont="1" applyAlignment="1">
      <alignment horizontal="center"/>
    </xf>
    <xf numFmtId="2" fontId="18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3" xfId="0" applyFont="1" applyBorder="1"/>
    <xf numFmtId="0" fontId="31" fillId="0" borderId="0" xfId="0" applyFont="1" applyAlignment="1">
      <alignment horizontal="left" vertical="center" readingOrder="1"/>
    </xf>
    <xf numFmtId="0" fontId="32" fillId="0" borderId="1" xfId="0" applyFont="1" applyBorder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15" fontId="8" fillId="0" borderId="0" xfId="0" applyNumberFormat="1" applyFont="1" applyAlignment="1">
      <alignment horizontal="center"/>
    </xf>
    <xf numFmtId="1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15" fontId="8" fillId="0" borderId="0" xfId="0" applyNumberFormat="1" applyFont="1"/>
    <xf numFmtId="0" fontId="32" fillId="0" borderId="0" xfId="0" applyFont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20" fontId="21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164" fontId="21" fillId="0" borderId="0" xfId="0" applyNumberFormat="1" applyFont="1"/>
    <xf numFmtId="0" fontId="21" fillId="0" borderId="0" xfId="2" applyFont="1"/>
    <xf numFmtId="14" fontId="21" fillId="0" borderId="0" xfId="2" applyNumberFormat="1" applyFont="1" applyAlignment="1">
      <alignment horizontal="center"/>
    </xf>
    <xf numFmtId="0" fontId="21" fillId="0" borderId="0" xfId="2" applyFont="1" applyAlignment="1">
      <alignment horizontal="left"/>
    </xf>
    <xf numFmtId="0" fontId="33" fillId="0" borderId="0" xfId="0" applyFont="1"/>
    <xf numFmtId="0" fontId="7" fillId="0" borderId="0" xfId="0" applyFont="1"/>
    <xf numFmtId="3" fontId="33" fillId="0" borderId="0" xfId="0" applyNumberFormat="1" applyFont="1" applyAlignment="1">
      <alignment horizontal="center"/>
    </xf>
    <xf numFmtId="15" fontId="21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4" fillId="0" borderId="0" xfId="0" applyFont="1"/>
    <xf numFmtId="2" fontId="18" fillId="0" borderId="0" xfId="0" applyNumberFormat="1" applyFont="1"/>
    <xf numFmtId="2" fontId="19" fillId="2" borderId="0" xfId="0" applyNumberFormat="1" applyFont="1" applyFill="1"/>
    <xf numFmtId="15" fontId="8" fillId="0" borderId="0" xfId="0" applyNumberFormat="1" applyFont="1" applyAlignment="1">
      <alignment horizontal="right"/>
    </xf>
    <xf numFmtId="0" fontId="3" fillId="0" borderId="0" xfId="0" applyFont="1"/>
    <xf numFmtId="2" fontId="11" fillId="0" borderId="0" xfId="1" applyNumberFormat="1"/>
    <xf numFmtId="0" fontId="32" fillId="0" borderId="1" xfId="0" applyFont="1" applyBorder="1" applyAlignment="1">
      <alignment horizontal="right" vertical="center"/>
    </xf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164" fontId="4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0" fontId="35" fillId="0" borderId="0" xfId="0" applyFont="1"/>
    <xf numFmtId="0" fontId="35" fillId="2" borderId="0" xfId="0" applyFont="1" applyFill="1"/>
    <xf numFmtId="0" fontId="19" fillId="2" borderId="0" xfId="0" applyFont="1" applyFill="1" applyAlignment="1">
      <alignment horizontal="center"/>
    </xf>
    <xf numFmtId="0" fontId="29" fillId="0" borderId="0" xfId="0" quotePrefix="1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readingOrder="1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5.6018671726793076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17 in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Imports'!$V$36:$V$54</c:f>
              <c:strCache>
                <c:ptCount val="19"/>
                <c:pt idx="0">
                  <c:v>Qatar</c:v>
                </c:pt>
                <c:pt idx="1">
                  <c:v>Australia</c:v>
                </c:pt>
                <c:pt idx="2">
                  <c:v>USA</c:v>
                </c:pt>
                <c:pt idx="3">
                  <c:v>Russia</c:v>
                </c:pt>
                <c:pt idx="4">
                  <c:v>Indonesia</c:v>
                </c:pt>
                <c:pt idx="5">
                  <c:v>Malaysia</c:v>
                </c:pt>
                <c:pt idx="6">
                  <c:v>Nigeria</c:v>
                </c:pt>
                <c:pt idx="7">
                  <c:v>Algeria</c:v>
                </c:pt>
                <c:pt idx="8">
                  <c:v>Oman</c:v>
                </c:pt>
                <c:pt idx="9">
                  <c:v>Papua New Guinea</c:v>
                </c:pt>
                <c:pt idx="10">
                  <c:v>Norway</c:v>
                </c:pt>
                <c:pt idx="11">
                  <c:v>UAE</c:v>
                </c:pt>
                <c:pt idx="12">
                  <c:v>Trinidad &amp; Tobago</c:v>
                </c:pt>
                <c:pt idx="13">
                  <c:v>Equatorial Guinea</c:v>
                </c:pt>
                <c:pt idx="14">
                  <c:v>Mozambique</c:v>
                </c:pt>
                <c:pt idx="15">
                  <c:v>Peru</c:v>
                </c:pt>
                <c:pt idx="16">
                  <c:v>Angola</c:v>
                </c:pt>
                <c:pt idx="17">
                  <c:v>Brunei</c:v>
                </c:pt>
                <c:pt idx="18">
                  <c:v>Egypt</c:v>
                </c:pt>
              </c:strCache>
            </c:strRef>
          </c:cat>
          <c:val>
            <c:numRef>
              <c:f>'Exports &amp; Imports'!$X$36:$X$54</c:f>
              <c:numCache>
                <c:formatCode>0.00</c:formatCode>
                <c:ptCount val="19"/>
                <c:pt idx="0">
                  <c:v>1.5600000000000003</c:v>
                </c:pt>
                <c:pt idx="1">
                  <c:v>1.5400000000000005</c:v>
                </c:pt>
                <c:pt idx="2">
                  <c:v>1.5100000000000005</c:v>
                </c:pt>
                <c:pt idx="3">
                  <c:v>0.63</c:v>
                </c:pt>
                <c:pt idx="4">
                  <c:v>0.44</c:v>
                </c:pt>
                <c:pt idx="5">
                  <c:v>0.42000000000000004</c:v>
                </c:pt>
                <c:pt idx="6">
                  <c:v>0.21000000000000002</c:v>
                </c:pt>
                <c:pt idx="7">
                  <c:v>0.19</c:v>
                </c:pt>
                <c:pt idx="8">
                  <c:v>0.19</c:v>
                </c:pt>
                <c:pt idx="9">
                  <c:v>0.14000000000000001</c:v>
                </c:pt>
                <c:pt idx="10">
                  <c:v>0.13</c:v>
                </c:pt>
                <c:pt idx="11">
                  <c:v>0.12</c:v>
                </c:pt>
                <c:pt idx="12">
                  <c:v>0.11</c:v>
                </c:pt>
                <c:pt idx="13">
                  <c:v>0.08</c:v>
                </c:pt>
                <c:pt idx="14">
                  <c:v>0.08</c:v>
                </c:pt>
                <c:pt idx="15">
                  <c:v>0.08</c:v>
                </c:pt>
                <c:pt idx="16">
                  <c:v>7.0000000000000007E-2</c:v>
                </c:pt>
                <c:pt idx="17">
                  <c:v>7.0000000000000007E-2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17 in 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Imports'!$V$36:$V$54</c:f>
              <c:strCache>
                <c:ptCount val="19"/>
                <c:pt idx="0">
                  <c:v>Qatar</c:v>
                </c:pt>
                <c:pt idx="1">
                  <c:v>Australia</c:v>
                </c:pt>
                <c:pt idx="2">
                  <c:v>USA</c:v>
                </c:pt>
                <c:pt idx="3">
                  <c:v>Russia</c:v>
                </c:pt>
                <c:pt idx="4">
                  <c:v>Indonesia</c:v>
                </c:pt>
                <c:pt idx="5">
                  <c:v>Malaysia</c:v>
                </c:pt>
                <c:pt idx="6">
                  <c:v>Nigeria</c:v>
                </c:pt>
                <c:pt idx="7">
                  <c:v>Algeria</c:v>
                </c:pt>
                <c:pt idx="8">
                  <c:v>Oman</c:v>
                </c:pt>
                <c:pt idx="9">
                  <c:v>Papua New Guinea</c:v>
                </c:pt>
                <c:pt idx="10">
                  <c:v>Norway</c:v>
                </c:pt>
                <c:pt idx="11">
                  <c:v>UAE</c:v>
                </c:pt>
                <c:pt idx="12">
                  <c:v>Trinidad &amp; Tobago</c:v>
                </c:pt>
                <c:pt idx="13">
                  <c:v>Equatorial Guinea</c:v>
                </c:pt>
                <c:pt idx="14">
                  <c:v>Mozambique</c:v>
                </c:pt>
                <c:pt idx="15">
                  <c:v>Peru</c:v>
                </c:pt>
                <c:pt idx="16">
                  <c:v>Angola</c:v>
                </c:pt>
                <c:pt idx="17">
                  <c:v>Brunei</c:v>
                </c:pt>
                <c:pt idx="18">
                  <c:v>Egypt</c:v>
                </c:pt>
              </c:strCache>
            </c:strRef>
          </c:cat>
          <c:val>
            <c:numRef>
              <c:f>'Exports &amp; Imports'!$W$36:$W$54</c:f>
              <c:numCache>
                <c:formatCode>0.00</c:formatCode>
                <c:ptCount val="19"/>
                <c:pt idx="0">
                  <c:v>1.3700000000000003</c:v>
                </c:pt>
                <c:pt idx="1">
                  <c:v>1.6400000000000006</c:v>
                </c:pt>
                <c:pt idx="2">
                  <c:v>2.0200000000000009</c:v>
                </c:pt>
                <c:pt idx="3">
                  <c:v>0.64</c:v>
                </c:pt>
                <c:pt idx="4">
                  <c:v>0.22999999999999998</c:v>
                </c:pt>
                <c:pt idx="5">
                  <c:v>0.42000000000000004</c:v>
                </c:pt>
                <c:pt idx="6">
                  <c:v>0.27</c:v>
                </c:pt>
                <c:pt idx="7">
                  <c:v>0.19</c:v>
                </c:pt>
                <c:pt idx="8">
                  <c:v>0.22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0.12</c:v>
                </c:pt>
                <c:pt idx="12">
                  <c:v>0.16</c:v>
                </c:pt>
                <c:pt idx="13">
                  <c:v>7.0000000000000007E-2</c:v>
                </c:pt>
                <c:pt idx="14">
                  <c:v>0.08</c:v>
                </c:pt>
                <c:pt idx="15">
                  <c:v>0.06</c:v>
                </c:pt>
                <c:pt idx="16">
                  <c:v>7.0000000000000007E-2</c:v>
                </c:pt>
                <c:pt idx="17">
                  <c:v>7.0000000000000007E-2</c:v>
                </c:pt>
                <c:pt idx="18">
                  <c:v>0.22999999999999998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Imports'!$X$59</c:f>
              <c:strCache>
                <c:ptCount val="1"/>
                <c:pt idx="0">
                  <c:v>Weeks 44 (2023) to 17 (2024)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Imports'!$V$60:$V$80</c:f>
              <c:strCache>
                <c:ptCount val="21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Algeria</c:v>
                </c:pt>
                <c:pt idx="8">
                  <c:v>Oman</c:v>
                </c:pt>
                <c:pt idx="9">
                  <c:v>Trinidad &amp; Tobago</c:v>
                </c:pt>
                <c:pt idx="10">
                  <c:v>Papua New Guinea</c:v>
                </c:pt>
                <c:pt idx="11">
                  <c:v>UAE</c:v>
                </c:pt>
                <c:pt idx="12">
                  <c:v>Brunei</c:v>
                </c:pt>
                <c:pt idx="13">
                  <c:v>Norway</c:v>
                </c:pt>
                <c:pt idx="14">
                  <c:v>Peru</c:v>
                </c:pt>
                <c:pt idx="15">
                  <c:v>Mozambique</c:v>
                </c:pt>
                <c:pt idx="16">
                  <c:v>Angola</c:v>
                </c:pt>
                <c:pt idx="17">
                  <c:v>Equatorial Guinea</c:v>
                </c:pt>
                <c:pt idx="18">
                  <c:v>Egypt</c:v>
                </c:pt>
                <c:pt idx="19">
                  <c:v>Cameroon</c:v>
                </c:pt>
                <c:pt idx="20">
                  <c:v>Republic of the Congo</c:v>
                </c:pt>
              </c:strCache>
            </c:strRef>
          </c:cat>
          <c:val>
            <c:numRef>
              <c:f>'Exports &amp; Imports'!$X$60:$X$80</c:f>
              <c:numCache>
                <c:formatCode>0.00</c:formatCode>
                <c:ptCount val="21"/>
                <c:pt idx="0">
                  <c:v>62.059999999999427</c:v>
                </c:pt>
                <c:pt idx="1">
                  <c:v>52.289999999999914</c:v>
                </c:pt>
                <c:pt idx="2">
                  <c:v>50.650000000000162</c:v>
                </c:pt>
                <c:pt idx="3">
                  <c:v>21.899999999999952</c:v>
                </c:pt>
                <c:pt idx="4">
                  <c:v>18.43</c:v>
                </c:pt>
                <c:pt idx="5">
                  <c:v>9.7409999999999926</c:v>
                </c:pt>
                <c:pt idx="6">
                  <c:v>8.6599999999999966</c:v>
                </c:pt>
                <c:pt idx="7">
                  <c:v>7.5799999999999947</c:v>
                </c:pt>
                <c:pt idx="8">
                  <c:v>7.299999999999998</c:v>
                </c:pt>
                <c:pt idx="9">
                  <c:v>5.1000000000000005</c:v>
                </c:pt>
                <c:pt idx="10">
                  <c:v>5.0400000000000018</c:v>
                </c:pt>
                <c:pt idx="11">
                  <c:v>3.3400000000000012</c:v>
                </c:pt>
                <c:pt idx="12">
                  <c:v>3.2099999999999991</c:v>
                </c:pt>
                <c:pt idx="13">
                  <c:v>2.8400000000000007</c:v>
                </c:pt>
                <c:pt idx="14">
                  <c:v>2.6300000000000012</c:v>
                </c:pt>
                <c:pt idx="15">
                  <c:v>2.2400000000000007</c:v>
                </c:pt>
                <c:pt idx="16">
                  <c:v>2.080000000000001</c:v>
                </c:pt>
                <c:pt idx="17">
                  <c:v>2.0800000000000005</c:v>
                </c:pt>
                <c:pt idx="18">
                  <c:v>1.1399999999999999</c:v>
                </c:pt>
                <c:pt idx="19">
                  <c:v>0.9700000000000002</c:v>
                </c:pt>
                <c:pt idx="20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Imports'!$W$59</c:f>
              <c:strCache>
                <c:ptCount val="1"/>
                <c:pt idx="0">
                  <c:v>Weeks 44 (2022) to 17 (2023)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Imports'!$V$60:$V$80</c:f>
              <c:strCache>
                <c:ptCount val="21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Algeria</c:v>
                </c:pt>
                <c:pt idx="8">
                  <c:v>Oman</c:v>
                </c:pt>
                <c:pt idx="9">
                  <c:v>Trinidad &amp; Tobago</c:v>
                </c:pt>
                <c:pt idx="10">
                  <c:v>Papua New Guinea</c:v>
                </c:pt>
                <c:pt idx="11">
                  <c:v>UAE</c:v>
                </c:pt>
                <c:pt idx="12">
                  <c:v>Brunei</c:v>
                </c:pt>
                <c:pt idx="13">
                  <c:v>Norway</c:v>
                </c:pt>
                <c:pt idx="14">
                  <c:v>Peru</c:v>
                </c:pt>
                <c:pt idx="15">
                  <c:v>Mozambique</c:v>
                </c:pt>
                <c:pt idx="16">
                  <c:v>Angola</c:v>
                </c:pt>
                <c:pt idx="17">
                  <c:v>Equatorial Guinea</c:v>
                </c:pt>
                <c:pt idx="18">
                  <c:v>Egypt</c:v>
                </c:pt>
                <c:pt idx="19">
                  <c:v>Cameroon</c:v>
                </c:pt>
                <c:pt idx="20">
                  <c:v>Republic of the Congo</c:v>
                </c:pt>
              </c:strCache>
            </c:strRef>
          </c:cat>
          <c:val>
            <c:numRef>
              <c:f>'Exports &amp; Imports'!$W$60:$W$80</c:f>
              <c:numCache>
                <c:formatCode>0.00</c:formatCode>
                <c:ptCount val="21"/>
                <c:pt idx="0">
                  <c:v>42.609999999999722</c:v>
                </c:pt>
                <c:pt idx="1">
                  <c:v>42.189999999999884</c:v>
                </c:pt>
                <c:pt idx="2">
                  <c:v>40.979999999999869</c:v>
                </c:pt>
                <c:pt idx="3">
                  <c:v>16.710000000000012</c:v>
                </c:pt>
                <c:pt idx="4">
                  <c:v>14.690000000000015</c:v>
                </c:pt>
                <c:pt idx="5">
                  <c:v>7.4299999999999891</c:v>
                </c:pt>
                <c:pt idx="6">
                  <c:v>6.3099999999999969</c:v>
                </c:pt>
                <c:pt idx="7">
                  <c:v>5.2100000000000017</c:v>
                </c:pt>
                <c:pt idx="8">
                  <c:v>5.64</c:v>
                </c:pt>
                <c:pt idx="9">
                  <c:v>4.1099999999999994</c:v>
                </c:pt>
                <c:pt idx="10">
                  <c:v>4.2000000000000011</c:v>
                </c:pt>
                <c:pt idx="11">
                  <c:v>2.2200000000000015</c:v>
                </c:pt>
                <c:pt idx="12">
                  <c:v>2.4800000000000009</c:v>
                </c:pt>
                <c:pt idx="13">
                  <c:v>2.4400000000000017</c:v>
                </c:pt>
                <c:pt idx="14">
                  <c:v>2.0300000000000011</c:v>
                </c:pt>
                <c:pt idx="15">
                  <c:v>0.64</c:v>
                </c:pt>
                <c:pt idx="16">
                  <c:v>1.8800000000000012</c:v>
                </c:pt>
                <c:pt idx="17">
                  <c:v>1.6500000000000006</c:v>
                </c:pt>
                <c:pt idx="18">
                  <c:v>4.1599999999999993</c:v>
                </c:pt>
                <c:pt idx="19">
                  <c:v>0.76999999999999991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44</c:v>
                </c:pt>
                <c:pt idx="1">
                  <c:v>45</c:v>
                </c:pt>
                <c:pt idx="2">
                  <c:v>46</c:v>
                </c:pt>
                <c:pt idx="3">
                  <c:v>47</c:v>
                </c:pt>
                <c:pt idx="4">
                  <c:v>48</c:v>
                </c:pt>
                <c:pt idx="5">
                  <c:v>49</c:v>
                </c:pt>
                <c:pt idx="6">
                  <c:v>50</c:v>
                </c:pt>
                <c:pt idx="7">
                  <c:v>51</c:v>
                </c:pt>
                <c:pt idx="8">
                  <c:v>52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  <c:pt idx="13">
                  <c:v>5</c:v>
                </c:pt>
                <c:pt idx="14">
                  <c:v>6</c:v>
                </c:pt>
                <c:pt idx="15">
                  <c:v>7</c:v>
                </c:pt>
                <c:pt idx="16">
                  <c:v>8</c:v>
                </c:pt>
                <c:pt idx="17">
                  <c:v>9</c:v>
                </c:pt>
                <c:pt idx="18">
                  <c:v>10</c:v>
                </c:pt>
                <c:pt idx="19">
                  <c:v>11</c:v>
                </c:pt>
                <c:pt idx="20">
                  <c:v>12</c:v>
                </c:pt>
                <c:pt idx="21">
                  <c:v>13</c:v>
                </c:pt>
                <c:pt idx="22">
                  <c:v>14</c:v>
                </c:pt>
                <c:pt idx="23">
                  <c:v>15</c:v>
                </c:pt>
                <c:pt idx="24">
                  <c:v>16</c:v>
                </c:pt>
                <c:pt idx="25">
                  <c:v>17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8.0309999999999988</c:v>
                </c:pt>
                <c:pt idx="1">
                  <c:v>8.5900000000000016</c:v>
                </c:pt>
                <c:pt idx="2">
                  <c:v>8.0210000000000008</c:v>
                </c:pt>
                <c:pt idx="3">
                  <c:v>8.8709999999999987</c:v>
                </c:pt>
                <c:pt idx="4">
                  <c:v>8.09</c:v>
                </c:pt>
                <c:pt idx="5">
                  <c:v>9.3209999999999997</c:v>
                </c:pt>
                <c:pt idx="6">
                  <c:v>7.88</c:v>
                </c:pt>
                <c:pt idx="7">
                  <c:v>9.0510000000000002</c:v>
                </c:pt>
                <c:pt idx="8">
                  <c:v>9.3210000000000033</c:v>
                </c:pt>
                <c:pt idx="9">
                  <c:v>8.73</c:v>
                </c:pt>
                <c:pt idx="10">
                  <c:v>8.3000000000000007</c:v>
                </c:pt>
                <c:pt idx="11">
                  <c:v>8.5100000000000016</c:v>
                </c:pt>
                <c:pt idx="12">
                  <c:v>8.9400000000000013</c:v>
                </c:pt>
                <c:pt idx="13">
                  <c:v>8.75</c:v>
                </c:pt>
                <c:pt idx="14">
                  <c:v>8.5500000000000007</c:v>
                </c:pt>
                <c:pt idx="15">
                  <c:v>8.4600000000000026</c:v>
                </c:pt>
                <c:pt idx="16">
                  <c:v>8.389999999999997</c:v>
                </c:pt>
                <c:pt idx="17">
                  <c:v>8.8300000000000018</c:v>
                </c:pt>
                <c:pt idx="18">
                  <c:v>7.7999999999999989</c:v>
                </c:pt>
                <c:pt idx="19">
                  <c:v>8.34</c:v>
                </c:pt>
                <c:pt idx="20">
                  <c:v>8.7700000000000014</c:v>
                </c:pt>
                <c:pt idx="21">
                  <c:v>7.7099999999999991</c:v>
                </c:pt>
                <c:pt idx="22">
                  <c:v>8.1099999999999977</c:v>
                </c:pt>
                <c:pt idx="23">
                  <c:v>8.2099999999999973</c:v>
                </c:pt>
                <c:pt idx="24">
                  <c:v>7.72</c:v>
                </c:pt>
                <c:pt idx="25">
                  <c:v>7.5699999999999994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44</c:v>
                </c:pt>
                <c:pt idx="1">
                  <c:v>45</c:v>
                </c:pt>
                <c:pt idx="2">
                  <c:v>46</c:v>
                </c:pt>
                <c:pt idx="3">
                  <c:v>47</c:v>
                </c:pt>
                <c:pt idx="4">
                  <c:v>48</c:v>
                </c:pt>
                <c:pt idx="5">
                  <c:v>49</c:v>
                </c:pt>
                <c:pt idx="6">
                  <c:v>50</c:v>
                </c:pt>
                <c:pt idx="7">
                  <c:v>51</c:v>
                </c:pt>
                <c:pt idx="8">
                  <c:v>52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  <c:pt idx="13">
                  <c:v>5</c:v>
                </c:pt>
                <c:pt idx="14">
                  <c:v>6</c:v>
                </c:pt>
                <c:pt idx="15">
                  <c:v>7</c:v>
                </c:pt>
                <c:pt idx="16">
                  <c:v>8</c:v>
                </c:pt>
                <c:pt idx="17">
                  <c:v>9</c:v>
                </c:pt>
                <c:pt idx="18">
                  <c:v>10</c:v>
                </c:pt>
                <c:pt idx="19">
                  <c:v>11</c:v>
                </c:pt>
                <c:pt idx="20">
                  <c:v>12</c:v>
                </c:pt>
                <c:pt idx="21">
                  <c:v>13</c:v>
                </c:pt>
                <c:pt idx="22">
                  <c:v>14</c:v>
                </c:pt>
                <c:pt idx="23">
                  <c:v>15</c:v>
                </c:pt>
                <c:pt idx="24">
                  <c:v>16</c:v>
                </c:pt>
                <c:pt idx="25">
                  <c:v>17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8.86</c:v>
                </c:pt>
                <c:pt idx="1">
                  <c:v>7.9909999999999988</c:v>
                </c:pt>
                <c:pt idx="2">
                  <c:v>8.6310000000000002</c:v>
                </c:pt>
                <c:pt idx="3">
                  <c:v>7.9999999999999956</c:v>
                </c:pt>
                <c:pt idx="4">
                  <c:v>8.3609999999999953</c:v>
                </c:pt>
                <c:pt idx="5">
                  <c:v>8.0999999999999979</c:v>
                </c:pt>
                <c:pt idx="6">
                  <c:v>8.5809999999999977</c:v>
                </c:pt>
                <c:pt idx="7">
                  <c:v>8.7309999999999981</c:v>
                </c:pt>
                <c:pt idx="8">
                  <c:v>9.8519388165000059</c:v>
                </c:pt>
                <c:pt idx="9">
                  <c:v>8.0799999999999965</c:v>
                </c:pt>
                <c:pt idx="10">
                  <c:v>9.3500000000000032</c:v>
                </c:pt>
                <c:pt idx="11">
                  <c:v>8.27</c:v>
                </c:pt>
                <c:pt idx="12">
                  <c:v>9.5400000000000027</c:v>
                </c:pt>
                <c:pt idx="13">
                  <c:v>8.8900000000000023</c:v>
                </c:pt>
                <c:pt idx="14">
                  <c:v>7.2299999999999995</c:v>
                </c:pt>
                <c:pt idx="15">
                  <c:v>8.3199999999999985</c:v>
                </c:pt>
                <c:pt idx="16">
                  <c:v>8.33</c:v>
                </c:pt>
                <c:pt idx="17">
                  <c:v>9.629999999999999</c:v>
                </c:pt>
                <c:pt idx="18">
                  <c:v>8.1499999999999968</c:v>
                </c:pt>
                <c:pt idx="19">
                  <c:v>7.1899999999999977</c:v>
                </c:pt>
                <c:pt idx="20">
                  <c:v>8.7500000000000053</c:v>
                </c:pt>
                <c:pt idx="21">
                  <c:v>7.509999999999998</c:v>
                </c:pt>
                <c:pt idx="22">
                  <c:v>8.3499999999999979</c:v>
                </c:pt>
                <c:pt idx="23">
                  <c:v>7.6799999999999971</c:v>
                </c:pt>
                <c:pt idx="24">
                  <c:v>8.27</c:v>
                </c:pt>
                <c:pt idx="25">
                  <c:v>7.719999999999998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Imports'!$X$85</c:f>
              <c:strCache>
                <c:ptCount val="1"/>
                <c:pt idx="0">
                  <c:v>Week 17 in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Imports'!$V$86:$V$120</c:f>
              <c:strCache>
                <c:ptCount val="35"/>
                <c:pt idx="0">
                  <c:v>China</c:v>
                </c:pt>
                <c:pt idx="1">
                  <c:v>South Korea</c:v>
                </c:pt>
                <c:pt idx="2">
                  <c:v>Japan</c:v>
                </c:pt>
                <c:pt idx="3">
                  <c:v>Netherlands</c:v>
                </c:pt>
                <c:pt idx="4">
                  <c:v>France</c:v>
                </c:pt>
                <c:pt idx="5">
                  <c:v>Taiwan</c:v>
                </c:pt>
                <c:pt idx="6">
                  <c:v>Thailand</c:v>
                </c:pt>
                <c:pt idx="7">
                  <c:v>India</c:v>
                </c:pt>
                <c:pt idx="8">
                  <c:v>Italy</c:v>
                </c:pt>
                <c:pt idx="9">
                  <c:v>Singapore</c:v>
                </c:pt>
                <c:pt idx="10">
                  <c:v>Spain</c:v>
                </c:pt>
                <c:pt idx="11">
                  <c:v>Bangladesh</c:v>
                </c:pt>
                <c:pt idx="12">
                  <c:v>Belgium</c:v>
                </c:pt>
                <c:pt idx="13">
                  <c:v>Germany</c:v>
                </c:pt>
                <c:pt idx="14">
                  <c:v>Pakistan</c:v>
                </c:pt>
                <c:pt idx="15">
                  <c:v>Kuwait</c:v>
                </c:pt>
                <c:pt idx="16">
                  <c:v>Colombia</c:v>
                </c:pt>
                <c:pt idx="17">
                  <c:v>Croatia</c:v>
                </c:pt>
                <c:pt idx="18">
                  <c:v>Poland</c:v>
                </c:pt>
                <c:pt idx="19">
                  <c:v>Portugal</c:v>
                </c:pt>
                <c:pt idx="20">
                  <c:v>United Kingdom</c:v>
                </c:pt>
                <c:pt idx="21">
                  <c:v>Chile</c:v>
                </c:pt>
                <c:pt idx="22">
                  <c:v>Finland</c:v>
                </c:pt>
                <c:pt idx="23">
                  <c:v>Dominican Republic</c:v>
                </c:pt>
                <c:pt idx="24">
                  <c:v>El Salvador</c:v>
                </c:pt>
                <c:pt idx="25">
                  <c:v>Turkey</c:v>
                </c:pt>
                <c:pt idx="26">
                  <c:v>Indonesia</c:v>
                </c:pt>
                <c:pt idx="27">
                  <c:v>Puerto Rico</c:v>
                </c:pt>
                <c:pt idx="28">
                  <c:v>Malaysia</c:v>
                </c:pt>
                <c:pt idx="29">
                  <c:v>Argentina</c:v>
                </c:pt>
                <c:pt idx="30">
                  <c:v>Canada</c:v>
                </c:pt>
                <c:pt idx="31">
                  <c:v>Greece</c:v>
                </c:pt>
                <c:pt idx="32">
                  <c:v>Jamaica</c:v>
                </c:pt>
                <c:pt idx="33">
                  <c:v>Lithuania</c:v>
                </c:pt>
                <c:pt idx="34">
                  <c:v>Philippines</c:v>
                </c:pt>
              </c:strCache>
            </c:strRef>
          </c:cat>
          <c:val>
            <c:numRef>
              <c:f>'Exports &amp; Imports'!$X$86:$X$120</c:f>
              <c:numCache>
                <c:formatCode>0.00</c:formatCode>
                <c:ptCount val="35"/>
                <c:pt idx="0">
                  <c:v>1.5100000000000005</c:v>
                </c:pt>
                <c:pt idx="1">
                  <c:v>1</c:v>
                </c:pt>
                <c:pt idx="2">
                  <c:v>0.90000000000000013</c:v>
                </c:pt>
                <c:pt idx="3">
                  <c:v>0.46000000000000008</c:v>
                </c:pt>
                <c:pt idx="4">
                  <c:v>0.44000000000000006</c:v>
                </c:pt>
                <c:pt idx="5">
                  <c:v>0.34</c:v>
                </c:pt>
                <c:pt idx="6">
                  <c:v>0.32</c:v>
                </c:pt>
                <c:pt idx="7">
                  <c:v>0.3</c:v>
                </c:pt>
                <c:pt idx="8">
                  <c:v>0.27</c:v>
                </c:pt>
                <c:pt idx="9">
                  <c:v>0.23000000000000004</c:v>
                </c:pt>
                <c:pt idx="10">
                  <c:v>0.21000000000000002</c:v>
                </c:pt>
                <c:pt idx="11">
                  <c:v>0.2</c:v>
                </c:pt>
                <c:pt idx="12">
                  <c:v>0.16</c:v>
                </c:pt>
                <c:pt idx="13">
                  <c:v>0.15000000000000002</c:v>
                </c:pt>
                <c:pt idx="14">
                  <c:v>0.15</c:v>
                </c:pt>
                <c:pt idx="15">
                  <c:v>0.14000000000000001</c:v>
                </c:pt>
                <c:pt idx="16">
                  <c:v>0.11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7.0000000000000007E-2</c:v>
                </c:pt>
                <c:pt idx="24">
                  <c:v>0.06</c:v>
                </c:pt>
                <c:pt idx="25">
                  <c:v>0.06</c:v>
                </c:pt>
                <c:pt idx="26">
                  <c:v>0.06</c:v>
                </c:pt>
                <c:pt idx="27">
                  <c:v>0.04</c:v>
                </c:pt>
                <c:pt idx="28">
                  <c:v>0.04</c:v>
                </c:pt>
                <c:pt idx="29">
                  <c:v>0.02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Imports'!$W$85</c:f>
              <c:strCache>
                <c:ptCount val="1"/>
                <c:pt idx="0">
                  <c:v>Week 17 in 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Imports'!$V$86:$V$120</c:f>
              <c:strCache>
                <c:ptCount val="35"/>
                <c:pt idx="0">
                  <c:v>China</c:v>
                </c:pt>
                <c:pt idx="1">
                  <c:v>South Korea</c:v>
                </c:pt>
                <c:pt idx="2">
                  <c:v>Japan</c:v>
                </c:pt>
                <c:pt idx="3">
                  <c:v>Netherlands</c:v>
                </c:pt>
                <c:pt idx="4">
                  <c:v>France</c:v>
                </c:pt>
                <c:pt idx="5">
                  <c:v>Taiwan</c:v>
                </c:pt>
                <c:pt idx="6">
                  <c:v>Thailand</c:v>
                </c:pt>
                <c:pt idx="7">
                  <c:v>India</c:v>
                </c:pt>
                <c:pt idx="8">
                  <c:v>Italy</c:v>
                </c:pt>
                <c:pt idx="9">
                  <c:v>Singapore</c:v>
                </c:pt>
                <c:pt idx="10">
                  <c:v>Spain</c:v>
                </c:pt>
                <c:pt idx="11">
                  <c:v>Bangladesh</c:v>
                </c:pt>
                <c:pt idx="12">
                  <c:v>Belgium</c:v>
                </c:pt>
                <c:pt idx="13">
                  <c:v>Germany</c:v>
                </c:pt>
                <c:pt idx="14">
                  <c:v>Pakistan</c:v>
                </c:pt>
                <c:pt idx="15">
                  <c:v>Kuwait</c:v>
                </c:pt>
                <c:pt idx="16">
                  <c:v>Colombia</c:v>
                </c:pt>
                <c:pt idx="17">
                  <c:v>Croatia</c:v>
                </c:pt>
                <c:pt idx="18">
                  <c:v>Poland</c:v>
                </c:pt>
                <c:pt idx="19">
                  <c:v>Portugal</c:v>
                </c:pt>
                <c:pt idx="20">
                  <c:v>United Kingdom</c:v>
                </c:pt>
                <c:pt idx="21">
                  <c:v>Chile</c:v>
                </c:pt>
                <c:pt idx="22">
                  <c:v>Finland</c:v>
                </c:pt>
                <c:pt idx="23">
                  <c:v>Dominican Republic</c:v>
                </c:pt>
                <c:pt idx="24">
                  <c:v>El Salvador</c:v>
                </c:pt>
                <c:pt idx="25">
                  <c:v>Turkey</c:v>
                </c:pt>
                <c:pt idx="26">
                  <c:v>Indonesia</c:v>
                </c:pt>
                <c:pt idx="27">
                  <c:v>Puerto Rico</c:v>
                </c:pt>
                <c:pt idx="28">
                  <c:v>Malaysia</c:v>
                </c:pt>
                <c:pt idx="29">
                  <c:v>Argentina</c:v>
                </c:pt>
                <c:pt idx="30">
                  <c:v>Canada</c:v>
                </c:pt>
                <c:pt idx="31">
                  <c:v>Greece</c:v>
                </c:pt>
                <c:pt idx="32">
                  <c:v>Jamaica</c:v>
                </c:pt>
                <c:pt idx="33">
                  <c:v>Lithuania</c:v>
                </c:pt>
                <c:pt idx="34">
                  <c:v>Philippines</c:v>
                </c:pt>
              </c:strCache>
            </c:strRef>
          </c:cat>
          <c:val>
            <c:numRef>
              <c:f>'Exports &amp; Imports'!$W$86:$W$120</c:f>
              <c:numCache>
                <c:formatCode>0.00</c:formatCode>
                <c:ptCount val="35"/>
                <c:pt idx="0">
                  <c:v>1.5100000000000007</c:v>
                </c:pt>
                <c:pt idx="1">
                  <c:v>0.54</c:v>
                </c:pt>
                <c:pt idx="2">
                  <c:v>1.1700000000000004</c:v>
                </c:pt>
                <c:pt idx="3">
                  <c:v>0.15000000000000002</c:v>
                </c:pt>
                <c:pt idx="4">
                  <c:v>0.62000000000000011</c:v>
                </c:pt>
                <c:pt idx="5">
                  <c:v>0.27</c:v>
                </c:pt>
                <c:pt idx="6">
                  <c:v>0.26</c:v>
                </c:pt>
                <c:pt idx="7">
                  <c:v>0.41000000000000003</c:v>
                </c:pt>
                <c:pt idx="8">
                  <c:v>0.2</c:v>
                </c:pt>
                <c:pt idx="9">
                  <c:v>0.06</c:v>
                </c:pt>
                <c:pt idx="10">
                  <c:v>0.28000000000000003</c:v>
                </c:pt>
                <c:pt idx="11">
                  <c:v>0.1</c:v>
                </c:pt>
                <c:pt idx="12">
                  <c:v>0.19</c:v>
                </c:pt>
                <c:pt idx="13">
                  <c:v>7.0000000000000007E-2</c:v>
                </c:pt>
                <c:pt idx="14">
                  <c:v>0.19</c:v>
                </c:pt>
                <c:pt idx="15">
                  <c:v>7.0000000000000007E-2</c:v>
                </c:pt>
                <c:pt idx="16">
                  <c:v>0</c:v>
                </c:pt>
                <c:pt idx="17">
                  <c:v>7.0000000000000007E-2</c:v>
                </c:pt>
                <c:pt idx="18">
                  <c:v>0.09</c:v>
                </c:pt>
                <c:pt idx="19">
                  <c:v>0.06</c:v>
                </c:pt>
                <c:pt idx="20">
                  <c:v>0.49000000000000005</c:v>
                </c:pt>
                <c:pt idx="21">
                  <c:v>0</c:v>
                </c:pt>
                <c:pt idx="22">
                  <c:v>0</c:v>
                </c:pt>
                <c:pt idx="23">
                  <c:v>7.0000000000000007E-2</c:v>
                </c:pt>
                <c:pt idx="24">
                  <c:v>0.06</c:v>
                </c:pt>
                <c:pt idx="25">
                  <c:v>0.13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0.03</c:v>
                </c:pt>
                <c:pt idx="31">
                  <c:v>0.12</c:v>
                </c:pt>
                <c:pt idx="32">
                  <c:v>0.05</c:v>
                </c:pt>
                <c:pt idx="33">
                  <c:v>7.0000000000000007E-2</c:v>
                </c:pt>
                <c:pt idx="34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Imports'!$X$125</c:f>
              <c:strCache>
                <c:ptCount val="1"/>
                <c:pt idx="0">
                  <c:v>Weeks 44 (2023) to 17 (2024)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Imports'!$V$126:$V$172</c:f>
              <c:strCache>
                <c:ptCount val="47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France</c:v>
                </c:pt>
                <c:pt idx="4">
                  <c:v>India</c:v>
                </c:pt>
                <c:pt idx="5">
                  <c:v>Taiwan</c:v>
                </c:pt>
                <c:pt idx="6">
                  <c:v>Spain</c:v>
                </c:pt>
                <c:pt idx="7">
                  <c:v>Netherlands</c:v>
                </c:pt>
                <c:pt idx="8">
                  <c:v>United Kingdom</c:v>
                </c:pt>
                <c:pt idx="9">
                  <c:v>Thailand</c:v>
                </c:pt>
                <c:pt idx="10">
                  <c:v>Belgium</c:v>
                </c:pt>
                <c:pt idx="11">
                  <c:v>Turkey</c:v>
                </c:pt>
                <c:pt idx="12">
                  <c:v>Italy</c:v>
                </c:pt>
                <c:pt idx="13">
                  <c:v>Pakistan</c:v>
                </c:pt>
                <c:pt idx="14">
                  <c:v>Singapore</c:v>
                </c:pt>
                <c:pt idx="15">
                  <c:v>Germany</c:v>
                </c:pt>
                <c:pt idx="16">
                  <c:v>Kuwait</c:v>
                </c:pt>
                <c:pt idx="17">
                  <c:v>Bangladesh</c:v>
                </c:pt>
                <c:pt idx="18">
                  <c:v>Poland</c:v>
                </c:pt>
                <c:pt idx="19">
                  <c:v>Indonesia</c:v>
                </c:pt>
                <c:pt idx="20">
                  <c:v>Portugal</c:v>
                </c:pt>
                <c:pt idx="21">
                  <c:v>Malaysia</c:v>
                </c:pt>
                <c:pt idx="22">
                  <c:v>Colombia</c:v>
                </c:pt>
                <c:pt idx="23">
                  <c:v>Croatia</c:v>
                </c:pt>
                <c:pt idx="24">
                  <c:v>Lithuania</c:v>
                </c:pt>
                <c:pt idx="25">
                  <c:v>Dominican Republic</c:v>
                </c:pt>
                <c:pt idx="26">
                  <c:v>Greece</c:v>
                </c:pt>
                <c:pt idx="27">
                  <c:v>Chile</c:v>
                </c:pt>
                <c:pt idx="28">
                  <c:v>Finland</c:v>
                </c:pt>
                <c:pt idx="29">
                  <c:v>Brazil</c:v>
                </c:pt>
                <c:pt idx="30">
                  <c:v>Jamaica</c:v>
                </c:pt>
                <c:pt idx="31">
                  <c:v>Philippines</c:v>
                </c:pt>
                <c:pt idx="32">
                  <c:v>C.America/Caribbean</c:v>
                </c:pt>
                <c:pt idx="33">
                  <c:v>Puerto Rico</c:v>
                </c:pt>
                <c:pt idx="34">
                  <c:v>Panama</c:v>
                </c:pt>
                <c:pt idx="35">
                  <c:v>Mexico</c:v>
                </c:pt>
                <c:pt idx="36">
                  <c:v>Canada</c:v>
                </c:pt>
                <c:pt idx="37">
                  <c:v>USA</c:v>
                </c:pt>
                <c:pt idx="38">
                  <c:v>Malta</c:v>
                </c:pt>
                <c:pt idx="39">
                  <c:v>El Salvador</c:v>
                </c:pt>
                <c:pt idx="40">
                  <c:v>UAE</c:v>
                </c:pt>
                <c:pt idx="41">
                  <c:v>Jordan</c:v>
                </c:pt>
                <c:pt idx="42">
                  <c:v>Europe</c:v>
                </c:pt>
                <c:pt idx="43">
                  <c:v>Vietnam</c:v>
                </c:pt>
                <c:pt idx="44">
                  <c:v>Argentina</c:v>
                </c:pt>
                <c:pt idx="45">
                  <c:v>Caribbean</c:v>
                </c:pt>
                <c:pt idx="46">
                  <c:v>Kaliningrad</c:v>
                </c:pt>
              </c:strCache>
            </c:strRef>
          </c:cat>
          <c:val>
            <c:numRef>
              <c:f>'Exports &amp; Imports'!$X$126:$X$172</c:f>
              <c:numCache>
                <c:formatCode>0.00</c:formatCode>
                <c:ptCount val="47"/>
                <c:pt idx="0">
                  <c:v>50.219999999999963</c:v>
                </c:pt>
                <c:pt idx="1">
                  <c:v>44.15000000000007</c:v>
                </c:pt>
                <c:pt idx="2">
                  <c:v>30.869999999999894</c:v>
                </c:pt>
                <c:pt idx="3">
                  <c:v>15.420000000000018</c:v>
                </c:pt>
                <c:pt idx="4">
                  <c:v>15.160000000000034</c:v>
                </c:pt>
                <c:pt idx="5">
                  <c:v>12.610000000000015</c:v>
                </c:pt>
                <c:pt idx="6">
                  <c:v>10.410000000000005</c:v>
                </c:pt>
                <c:pt idx="7">
                  <c:v>10.030000000000012</c:v>
                </c:pt>
                <c:pt idx="8">
                  <c:v>7.7900000000000045</c:v>
                </c:pt>
                <c:pt idx="9">
                  <c:v>7.5400000000000009</c:v>
                </c:pt>
                <c:pt idx="10">
                  <c:v>7.2200000000000033</c:v>
                </c:pt>
                <c:pt idx="11">
                  <c:v>7.1300000000000088</c:v>
                </c:pt>
                <c:pt idx="12">
                  <c:v>7.0799999999999983</c:v>
                </c:pt>
                <c:pt idx="13">
                  <c:v>4.47</c:v>
                </c:pt>
                <c:pt idx="14">
                  <c:v>3.63</c:v>
                </c:pt>
                <c:pt idx="15">
                  <c:v>3.3399999999999994</c:v>
                </c:pt>
                <c:pt idx="16">
                  <c:v>3.3200000000000007</c:v>
                </c:pt>
                <c:pt idx="17">
                  <c:v>3.2300000000000009</c:v>
                </c:pt>
                <c:pt idx="18">
                  <c:v>3.0000000000000004</c:v>
                </c:pt>
                <c:pt idx="19">
                  <c:v>2.9209999999999989</c:v>
                </c:pt>
                <c:pt idx="20">
                  <c:v>1.7400000000000009</c:v>
                </c:pt>
                <c:pt idx="21">
                  <c:v>1.7300000000000011</c:v>
                </c:pt>
                <c:pt idx="22">
                  <c:v>1.3900000000000003</c:v>
                </c:pt>
                <c:pt idx="23">
                  <c:v>1.3300000000000003</c:v>
                </c:pt>
                <c:pt idx="24">
                  <c:v>1.2400000000000002</c:v>
                </c:pt>
                <c:pt idx="25">
                  <c:v>1.2000000000000006</c:v>
                </c:pt>
                <c:pt idx="26">
                  <c:v>1.1700000000000002</c:v>
                </c:pt>
                <c:pt idx="27">
                  <c:v>1.0800000000000005</c:v>
                </c:pt>
                <c:pt idx="28">
                  <c:v>0.87999999999999978</c:v>
                </c:pt>
                <c:pt idx="29">
                  <c:v>0.7400000000000001</c:v>
                </c:pt>
                <c:pt idx="30">
                  <c:v>0.72000000000000008</c:v>
                </c:pt>
                <c:pt idx="31">
                  <c:v>0.71000000000000019</c:v>
                </c:pt>
                <c:pt idx="32">
                  <c:v>0.62000000000000011</c:v>
                </c:pt>
                <c:pt idx="33">
                  <c:v>0.62</c:v>
                </c:pt>
                <c:pt idx="34">
                  <c:v>0.4</c:v>
                </c:pt>
                <c:pt idx="35">
                  <c:v>0.34</c:v>
                </c:pt>
                <c:pt idx="36">
                  <c:v>0.31000000000000005</c:v>
                </c:pt>
                <c:pt idx="37">
                  <c:v>0.31</c:v>
                </c:pt>
                <c:pt idx="38">
                  <c:v>0.3</c:v>
                </c:pt>
                <c:pt idx="39">
                  <c:v>0.20000000000000004</c:v>
                </c:pt>
                <c:pt idx="40">
                  <c:v>0.19</c:v>
                </c:pt>
                <c:pt idx="41">
                  <c:v>0.08</c:v>
                </c:pt>
                <c:pt idx="42">
                  <c:v>0.08</c:v>
                </c:pt>
                <c:pt idx="43">
                  <c:v>0.06</c:v>
                </c:pt>
                <c:pt idx="44">
                  <c:v>0.04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Imports'!$W$125</c:f>
              <c:strCache>
                <c:ptCount val="1"/>
                <c:pt idx="0">
                  <c:v>Weeks 44 (2022) to 17 (2023)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Imports'!$V$126:$V$172</c:f>
              <c:strCache>
                <c:ptCount val="47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France</c:v>
                </c:pt>
                <c:pt idx="4">
                  <c:v>India</c:v>
                </c:pt>
                <c:pt idx="5">
                  <c:v>Taiwan</c:v>
                </c:pt>
                <c:pt idx="6">
                  <c:v>Spain</c:v>
                </c:pt>
                <c:pt idx="7">
                  <c:v>Netherlands</c:v>
                </c:pt>
                <c:pt idx="8">
                  <c:v>United Kingdom</c:v>
                </c:pt>
                <c:pt idx="9">
                  <c:v>Thailand</c:v>
                </c:pt>
                <c:pt idx="10">
                  <c:v>Belgium</c:v>
                </c:pt>
                <c:pt idx="11">
                  <c:v>Turkey</c:v>
                </c:pt>
                <c:pt idx="12">
                  <c:v>Italy</c:v>
                </c:pt>
                <c:pt idx="13">
                  <c:v>Pakistan</c:v>
                </c:pt>
                <c:pt idx="14">
                  <c:v>Singapore</c:v>
                </c:pt>
                <c:pt idx="15">
                  <c:v>Germany</c:v>
                </c:pt>
                <c:pt idx="16">
                  <c:v>Kuwait</c:v>
                </c:pt>
                <c:pt idx="17">
                  <c:v>Bangladesh</c:v>
                </c:pt>
                <c:pt idx="18">
                  <c:v>Poland</c:v>
                </c:pt>
                <c:pt idx="19">
                  <c:v>Indonesia</c:v>
                </c:pt>
                <c:pt idx="20">
                  <c:v>Portugal</c:v>
                </c:pt>
                <c:pt idx="21">
                  <c:v>Malaysia</c:v>
                </c:pt>
                <c:pt idx="22">
                  <c:v>Colombia</c:v>
                </c:pt>
                <c:pt idx="23">
                  <c:v>Croatia</c:v>
                </c:pt>
                <c:pt idx="24">
                  <c:v>Lithuania</c:v>
                </c:pt>
                <c:pt idx="25">
                  <c:v>Dominican Republic</c:v>
                </c:pt>
                <c:pt idx="26">
                  <c:v>Greece</c:v>
                </c:pt>
                <c:pt idx="27">
                  <c:v>Chile</c:v>
                </c:pt>
                <c:pt idx="28">
                  <c:v>Finland</c:v>
                </c:pt>
                <c:pt idx="29">
                  <c:v>Brazil</c:v>
                </c:pt>
                <c:pt idx="30">
                  <c:v>Jamaica</c:v>
                </c:pt>
                <c:pt idx="31">
                  <c:v>Philippines</c:v>
                </c:pt>
                <c:pt idx="32">
                  <c:v>C.America/Caribbean</c:v>
                </c:pt>
                <c:pt idx="33">
                  <c:v>Puerto Rico</c:v>
                </c:pt>
                <c:pt idx="34">
                  <c:v>Panama</c:v>
                </c:pt>
                <c:pt idx="35">
                  <c:v>Mexico</c:v>
                </c:pt>
                <c:pt idx="36">
                  <c:v>Canada</c:v>
                </c:pt>
                <c:pt idx="37">
                  <c:v>USA</c:v>
                </c:pt>
                <c:pt idx="38">
                  <c:v>Malta</c:v>
                </c:pt>
                <c:pt idx="39">
                  <c:v>El Salvador</c:v>
                </c:pt>
                <c:pt idx="40">
                  <c:v>UAE</c:v>
                </c:pt>
                <c:pt idx="41">
                  <c:v>Jordan</c:v>
                </c:pt>
                <c:pt idx="42">
                  <c:v>Europe</c:v>
                </c:pt>
                <c:pt idx="43">
                  <c:v>Vietnam</c:v>
                </c:pt>
                <c:pt idx="44">
                  <c:v>Argentina</c:v>
                </c:pt>
                <c:pt idx="45">
                  <c:v>Caribbean</c:v>
                </c:pt>
                <c:pt idx="46">
                  <c:v>Kaliningrad</c:v>
                </c:pt>
              </c:strCache>
            </c:strRef>
          </c:cat>
          <c:val>
            <c:numRef>
              <c:f>'Exports &amp; Imports'!$W$126:$W$172</c:f>
              <c:numCache>
                <c:formatCode>0.00</c:formatCode>
                <c:ptCount val="47"/>
                <c:pt idx="0">
                  <c:v>35.519999999999911</c:v>
                </c:pt>
                <c:pt idx="1">
                  <c:v>35.719999999999871</c:v>
                </c:pt>
                <c:pt idx="2">
                  <c:v>26.959999999999923</c:v>
                </c:pt>
                <c:pt idx="3">
                  <c:v>13.020000000000016</c:v>
                </c:pt>
                <c:pt idx="4">
                  <c:v>8.7299999999999969</c:v>
                </c:pt>
                <c:pt idx="5">
                  <c:v>9.9200000000000035</c:v>
                </c:pt>
                <c:pt idx="6">
                  <c:v>10.020000000000001</c:v>
                </c:pt>
                <c:pt idx="7">
                  <c:v>7.5600000000000041</c:v>
                </c:pt>
                <c:pt idx="8">
                  <c:v>11.980000000000011</c:v>
                </c:pt>
                <c:pt idx="9">
                  <c:v>3.75</c:v>
                </c:pt>
                <c:pt idx="10">
                  <c:v>6.4100000000000028</c:v>
                </c:pt>
                <c:pt idx="11">
                  <c:v>8.28000000000001</c:v>
                </c:pt>
                <c:pt idx="12">
                  <c:v>5.769999999999996</c:v>
                </c:pt>
                <c:pt idx="13">
                  <c:v>3.4200000000000013</c:v>
                </c:pt>
                <c:pt idx="14">
                  <c:v>2.5200000000000009</c:v>
                </c:pt>
                <c:pt idx="15">
                  <c:v>0.89999999999999991</c:v>
                </c:pt>
                <c:pt idx="16">
                  <c:v>1.9700000000000011</c:v>
                </c:pt>
                <c:pt idx="17">
                  <c:v>1.8300000000000007</c:v>
                </c:pt>
                <c:pt idx="18">
                  <c:v>2.37</c:v>
                </c:pt>
                <c:pt idx="19">
                  <c:v>1.8619999999999999</c:v>
                </c:pt>
                <c:pt idx="20">
                  <c:v>1.6700000000000008</c:v>
                </c:pt>
                <c:pt idx="21">
                  <c:v>1.5600000000000009</c:v>
                </c:pt>
                <c:pt idx="22">
                  <c:v>0.08</c:v>
                </c:pt>
                <c:pt idx="23">
                  <c:v>0.97000000000000042</c:v>
                </c:pt>
                <c:pt idx="24">
                  <c:v>1.2500000000000002</c:v>
                </c:pt>
                <c:pt idx="25">
                  <c:v>0.58000000000000007</c:v>
                </c:pt>
                <c:pt idx="26">
                  <c:v>1.0900000000000005</c:v>
                </c:pt>
                <c:pt idx="27">
                  <c:v>0.89000000000000024</c:v>
                </c:pt>
                <c:pt idx="28">
                  <c:v>0.04</c:v>
                </c:pt>
                <c:pt idx="29">
                  <c:v>0.18000000000000002</c:v>
                </c:pt>
                <c:pt idx="30">
                  <c:v>0.61</c:v>
                </c:pt>
                <c:pt idx="31">
                  <c:v>0</c:v>
                </c:pt>
                <c:pt idx="32">
                  <c:v>0</c:v>
                </c:pt>
                <c:pt idx="33">
                  <c:v>0.27</c:v>
                </c:pt>
                <c:pt idx="34">
                  <c:v>0.25</c:v>
                </c:pt>
                <c:pt idx="35">
                  <c:v>0.21000000000000002</c:v>
                </c:pt>
                <c:pt idx="36">
                  <c:v>7.0000000000000007E-2</c:v>
                </c:pt>
                <c:pt idx="37">
                  <c:v>0.33</c:v>
                </c:pt>
                <c:pt idx="38">
                  <c:v>0.18</c:v>
                </c:pt>
                <c:pt idx="39">
                  <c:v>0.12</c:v>
                </c:pt>
                <c:pt idx="40">
                  <c:v>0.12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Water'!$B$9:$B$31</c:f>
              <c:strCache>
                <c:ptCount val="23"/>
                <c:pt idx="0">
                  <c:v>Brunei</c:v>
                </c:pt>
                <c:pt idx="1">
                  <c:v>Netherlands (Re-exports)</c:v>
                </c:pt>
                <c:pt idx="2">
                  <c:v>Russia</c:v>
                </c:pt>
                <c:pt idx="3">
                  <c:v>Angola</c:v>
                </c:pt>
                <c:pt idx="4">
                  <c:v>Mozambique</c:v>
                </c:pt>
                <c:pt idx="5">
                  <c:v>Cameroon</c:v>
                </c:pt>
                <c:pt idx="6">
                  <c:v>Belgium (Re-exports)</c:v>
                </c:pt>
                <c:pt idx="7">
                  <c:v>Algeria</c:v>
                </c:pt>
                <c:pt idx="8">
                  <c:v>Papua New Guinea</c:v>
                </c:pt>
                <c:pt idx="9">
                  <c:v>UAE</c:v>
                </c:pt>
                <c:pt idx="10">
                  <c:v>Peru</c:v>
                </c:pt>
                <c:pt idx="11">
                  <c:v>Norway</c:v>
                </c:pt>
                <c:pt idx="12">
                  <c:v>Equatorial Guinea</c:v>
                </c:pt>
                <c:pt idx="13">
                  <c:v>Oman</c:v>
                </c:pt>
                <c:pt idx="14">
                  <c:v>Egypt</c:v>
                </c:pt>
                <c:pt idx="15">
                  <c:v>Indonesia</c:v>
                </c:pt>
                <c:pt idx="16">
                  <c:v>Trinidad &amp; Tobago</c:v>
                </c:pt>
                <c:pt idx="17">
                  <c:v>Malaysia</c:v>
                </c:pt>
                <c:pt idx="18">
                  <c:v>Nigeria</c:v>
                </c:pt>
                <c:pt idx="19">
                  <c:v>Russia</c:v>
                </c:pt>
                <c:pt idx="20">
                  <c:v>Australia</c:v>
                </c:pt>
                <c:pt idx="21">
                  <c:v>Qatar</c:v>
                </c:pt>
                <c:pt idx="22">
                  <c:v>USA</c:v>
                </c:pt>
              </c:strCache>
            </c:strRef>
          </c:cat>
          <c:val>
            <c:numRef>
              <c:f>'Gas on Water'!$D$9:$D$31</c:f>
              <c:numCache>
                <c:formatCode>0.00</c:formatCode>
                <c:ptCount val="23"/>
                <c:pt idx="0">
                  <c:v>7.0000000000000007E-2</c:v>
                </c:pt>
                <c:pt idx="1">
                  <c:v>7.0000000000000007E-2</c:v>
                </c:pt>
                <c:pt idx="2">
                  <c:v>0.12</c:v>
                </c:pt>
                <c:pt idx="3">
                  <c:v>0.21000000000000002</c:v>
                </c:pt>
                <c:pt idx="4">
                  <c:v>0.21000000000000002</c:v>
                </c:pt>
                <c:pt idx="5">
                  <c:v>0.22000000000000003</c:v>
                </c:pt>
                <c:pt idx="6">
                  <c:v>0.23000000000000004</c:v>
                </c:pt>
                <c:pt idx="7">
                  <c:v>0.27</c:v>
                </c:pt>
                <c:pt idx="8">
                  <c:v>0.29000000000000004</c:v>
                </c:pt>
                <c:pt idx="9">
                  <c:v>0.3</c:v>
                </c:pt>
                <c:pt idx="10">
                  <c:v>0.30000000000000004</c:v>
                </c:pt>
                <c:pt idx="11">
                  <c:v>0.31</c:v>
                </c:pt>
                <c:pt idx="12">
                  <c:v>0.44000000000000006</c:v>
                </c:pt>
                <c:pt idx="13">
                  <c:v>0.49</c:v>
                </c:pt>
                <c:pt idx="14">
                  <c:v>0.51</c:v>
                </c:pt>
                <c:pt idx="15">
                  <c:v>0.51</c:v>
                </c:pt>
                <c:pt idx="16">
                  <c:v>0.53</c:v>
                </c:pt>
                <c:pt idx="17">
                  <c:v>0.55000000000000004</c:v>
                </c:pt>
                <c:pt idx="18">
                  <c:v>0.85000000000000009</c:v>
                </c:pt>
                <c:pt idx="19">
                  <c:v>1.2100000000000004</c:v>
                </c:pt>
                <c:pt idx="20">
                  <c:v>2.5200000000000009</c:v>
                </c:pt>
                <c:pt idx="21">
                  <c:v>4.0500000000000007</c:v>
                </c:pt>
                <c:pt idx="22">
                  <c:v>6.2700000000000022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Departures'!$AK$15:$AK$32</c:f>
              <c:strCache>
                <c:ptCount val="18"/>
                <c:pt idx="0">
                  <c:v>Australia</c:v>
                </c:pt>
                <c:pt idx="1">
                  <c:v>United States</c:v>
                </c:pt>
                <c:pt idx="2">
                  <c:v>Qatar</c:v>
                </c:pt>
                <c:pt idx="3">
                  <c:v>Malaysia</c:v>
                </c:pt>
                <c:pt idx="4">
                  <c:v>Indonesia</c:v>
                </c:pt>
                <c:pt idx="5">
                  <c:v>Nigeria</c:v>
                </c:pt>
                <c:pt idx="6">
                  <c:v>Trinidad</c:v>
                </c:pt>
                <c:pt idx="7">
                  <c:v>Oman</c:v>
                </c:pt>
                <c:pt idx="8">
                  <c:v>Russia - Atlantic</c:v>
                </c:pt>
                <c:pt idx="9">
                  <c:v>Algeria</c:v>
                </c:pt>
                <c:pt idx="10">
                  <c:v>Russia</c:v>
                </c:pt>
                <c:pt idx="11">
                  <c:v>Angola</c:v>
                </c:pt>
                <c:pt idx="12">
                  <c:v>Norway</c:v>
                </c:pt>
                <c:pt idx="13">
                  <c:v>Brunei</c:v>
                </c:pt>
                <c:pt idx="14">
                  <c:v>Mozambique</c:v>
                </c:pt>
                <c:pt idx="15">
                  <c:v>Peru</c:v>
                </c:pt>
                <c:pt idx="16">
                  <c:v>Papua New Guinea</c:v>
                </c:pt>
                <c:pt idx="17">
                  <c:v>Cameroon</c:v>
                </c:pt>
              </c:strCache>
            </c:strRef>
          </c:cat>
          <c:val>
            <c:numRef>
              <c:f>'Expected Arrivals &amp; Departures'!$AL$15:$AL$32</c:f>
              <c:numCache>
                <c:formatCode>0.00</c:formatCode>
                <c:ptCount val="18"/>
                <c:pt idx="0">
                  <c:v>1.5553208350000003</c:v>
                </c:pt>
                <c:pt idx="1">
                  <c:v>1.4514134600000004</c:v>
                </c:pt>
                <c:pt idx="2">
                  <c:v>1.1281383149999999</c:v>
                </c:pt>
                <c:pt idx="3">
                  <c:v>0.70465928</c:v>
                </c:pt>
                <c:pt idx="4">
                  <c:v>0.42346200000000001</c:v>
                </c:pt>
                <c:pt idx="5">
                  <c:v>0.337290865</c:v>
                </c:pt>
                <c:pt idx="6">
                  <c:v>0.29390915000000001</c:v>
                </c:pt>
                <c:pt idx="7">
                  <c:v>0.26182242499999997</c:v>
                </c:pt>
                <c:pt idx="8">
                  <c:v>0.23027771</c:v>
                </c:pt>
                <c:pt idx="9">
                  <c:v>0.207841255</c:v>
                </c:pt>
                <c:pt idx="10">
                  <c:v>0.19422381</c:v>
                </c:pt>
                <c:pt idx="11">
                  <c:v>0.14274532000000001</c:v>
                </c:pt>
                <c:pt idx="12">
                  <c:v>0.14262249999999999</c:v>
                </c:pt>
                <c:pt idx="13">
                  <c:v>0.134746</c:v>
                </c:pt>
                <c:pt idx="14">
                  <c:v>7.7162999999999995E-2</c:v>
                </c:pt>
                <c:pt idx="15">
                  <c:v>7.7162999999999995E-2</c:v>
                </c:pt>
                <c:pt idx="16">
                  <c:v>7.3291499999999996E-2</c:v>
                </c:pt>
                <c:pt idx="17">
                  <c:v>6.6616499999999995E-2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0"/>
          <c:order val="0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AB-402B-BD32-2DA462608031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AB-402B-BD32-2DA4626080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Departures'!$AH$15:$AH$39</c:f>
              <c:strCache>
                <c:ptCount val="25"/>
                <c:pt idx="0">
                  <c:v>Pacific Basin</c:v>
                </c:pt>
                <c:pt idx="1">
                  <c:v>China</c:v>
                </c:pt>
                <c:pt idx="2">
                  <c:v>Japan</c:v>
                </c:pt>
                <c:pt idx="3">
                  <c:v>Europe</c:v>
                </c:pt>
                <c:pt idx="4">
                  <c:v>South Korea</c:v>
                </c:pt>
                <c:pt idx="5">
                  <c:v>India</c:v>
                </c:pt>
                <c:pt idx="6">
                  <c:v>Netherlands</c:v>
                </c:pt>
                <c:pt idx="7">
                  <c:v>Taiwan</c:v>
                </c:pt>
                <c:pt idx="8">
                  <c:v>Thailand</c:v>
                </c:pt>
                <c:pt idx="9">
                  <c:v>Belgium</c:v>
                </c:pt>
                <c:pt idx="10">
                  <c:v>France</c:v>
                </c:pt>
                <c:pt idx="11">
                  <c:v>Spain</c:v>
                </c:pt>
                <c:pt idx="12">
                  <c:v>Chile</c:v>
                </c:pt>
                <c:pt idx="13">
                  <c:v>Turkey</c:v>
                </c:pt>
                <c:pt idx="14">
                  <c:v>Italy</c:v>
                </c:pt>
                <c:pt idx="15">
                  <c:v>Pakistan</c:v>
                </c:pt>
                <c:pt idx="16">
                  <c:v>Colombia</c:v>
                </c:pt>
                <c:pt idx="17">
                  <c:v>Poland</c:v>
                </c:pt>
                <c:pt idx="18">
                  <c:v>Panama</c:v>
                </c:pt>
                <c:pt idx="19">
                  <c:v>Kuwait</c:v>
                </c:pt>
                <c:pt idx="20">
                  <c:v>Germany</c:v>
                </c:pt>
                <c:pt idx="21">
                  <c:v>Malaysia</c:v>
                </c:pt>
                <c:pt idx="22">
                  <c:v>Philippines</c:v>
                </c:pt>
                <c:pt idx="23">
                  <c:v>Finland</c:v>
                </c:pt>
                <c:pt idx="24">
                  <c:v>Bangladesh</c:v>
                </c:pt>
              </c:strCache>
            </c:strRef>
          </c:cat>
          <c:val>
            <c:numRef>
              <c:f>'Expected Arrivals &amp; Departures'!$AI$15:$AI$39</c:f>
              <c:numCache>
                <c:formatCode>General</c:formatCode>
                <c:ptCount val="25"/>
                <c:pt idx="0">
                  <c:v>1.6500000000000008</c:v>
                </c:pt>
                <c:pt idx="1">
                  <c:v>1.0700000000000003</c:v>
                </c:pt>
                <c:pt idx="2">
                  <c:v>1.0500000000000003</c:v>
                </c:pt>
                <c:pt idx="3">
                  <c:v>0.84999999999999987</c:v>
                </c:pt>
                <c:pt idx="4">
                  <c:v>0.63000000000000012</c:v>
                </c:pt>
                <c:pt idx="5">
                  <c:v>0.38</c:v>
                </c:pt>
                <c:pt idx="6">
                  <c:v>0.30000000000000004</c:v>
                </c:pt>
                <c:pt idx="7">
                  <c:v>0.28000000000000003</c:v>
                </c:pt>
                <c:pt idx="8">
                  <c:v>0.27</c:v>
                </c:pt>
                <c:pt idx="9">
                  <c:v>0.22000000000000003</c:v>
                </c:pt>
                <c:pt idx="10">
                  <c:v>0.21000000000000002</c:v>
                </c:pt>
                <c:pt idx="11">
                  <c:v>0.19</c:v>
                </c:pt>
                <c:pt idx="12">
                  <c:v>0.16</c:v>
                </c:pt>
                <c:pt idx="13">
                  <c:v>0.14000000000000001</c:v>
                </c:pt>
                <c:pt idx="14">
                  <c:v>0.12</c:v>
                </c:pt>
                <c:pt idx="15">
                  <c:v>0.11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7.0000000000000007E-2</c:v>
                </c:pt>
                <c:pt idx="21">
                  <c:v>0.06</c:v>
                </c:pt>
                <c:pt idx="22">
                  <c:v>0.06</c:v>
                </c:pt>
                <c:pt idx="23">
                  <c:v>0.06</c:v>
                </c:pt>
                <c:pt idx="24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44</c:v>
                </c:pt>
                <c:pt idx="1">
                  <c:v>45</c:v>
                </c:pt>
                <c:pt idx="2">
                  <c:v>46</c:v>
                </c:pt>
                <c:pt idx="3">
                  <c:v>47</c:v>
                </c:pt>
                <c:pt idx="4">
                  <c:v>48</c:v>
                </c:pt>
                <c:pt idx="5">
                  <c:v>49</c:v>
                </c:pt>
                <c:pt idx="6">
                  <c:v>50</c:v>
                </c:pt>
                <c:pt idx="7">
                  <c:v>51</c:v>
                </c:pt>
                <c:pt idx="8">
                  <c:v>52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  <c:pt idx="13">
                  <c:v>5</c:v>
                </c:pt>
                <c:pt idx="14">
                  <c:v>6</c:v>
                </c:pt>
                <c:pt idx="15">
                  <c:v>7</c:v>
                </c:pt>
                <c:pt idx="16">
                  <c:v>8</c:v>
                </c:pt>
                <c:pt idx="17">
                  <c:v>9</c:v>
                </c:pt>
                <c:pt idx="18">
                  <c:v>10</c:v>
                </c:pt>
                <c:pt idx="19">
                  <c:v>11</c:v>
                </c:pt>
                <c:pt idx="20">
                  <c:v>12</c:v>
                </c:pt>
                <c:pt idx="21">
                  <c:v>13</c:v>
                </c:pt>
                <c:pt idx="22">
                  <c:v>14</c:v>
                </c:pt>
                <c:pt idx="23">
                  <c:v>15</c:v>
                </c:pt>
                <c:pt idx="24">
                  <c:v>16</c:v>
                </c:pt>
                <c:pt idx="25">
                  <c:v>17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0">
                  <c:v>0.66999999999999993</c:v>
                </c:pt>
                <c:pt idx="1">
                  <c:v>0.68</c:v>
                </c:pt>
                <c:pt idx="2">
                  <c:v>0.81000000000000016</c:v>
                </c:pt>
                <c:pt idx="3">
                  <c:v>0.76</c:v>
                </c:pt>
                <c:pt idx="4">
                  <c:v>0.55000000000000004</c:v>
                </c:pt>
                <c:pt idx="5">
                  <c:v>0.77</c:v>
                </c:pt>
                <c:pt idx="6">
                  <c:v>0.46000000000000008</c:v>
                </c:pt>
                <c:pt idx="7">
                  <c:v>0.22</c:v>
                </c:pt>
                <c:pt idx="8">
                  <c:v>0.38</c:v>
                </c:pt>
                <c:pt idx="9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44</c:v>
                </c:pt>
                <c:pt idx="1">
                  <c:v>45</c:v>
                </c:pt>
                <c:pt idx="2">
                  <c:v>46</c:v>
                </c:pt>
                <c:pt idx="3">
                  <c:v>47</c:v>
                </c:pt>
                <c:pt idx="4">
                  <c:v>48</c:v>
                </c:pt>
                <c:pt idx="5">
                  <c:v>49</c:v>
                </c:pt>
                <c:pt idx="6">
                  <c:v>50</c:v>
                </c:pt>
                <c:pt idx="7">
                  <c:v>51</c:v>
                </c:pt>
                <c:pt idx="8">
                  <c:v>52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  <c:pt idx="13">
                  <c:v>5</c:v>
                </c:pt>
                <c:pt idx="14">
                  <c:v>6</c:v>
                </c:pt>
                <c:pt idx="15">
                  <c:v>7</c:v>
                </c:pt>
                <c:pt idx="16">
                  <c:v>8</c:v>
                </c:pt>
                <c:pt idx="17">
                  <c:v>9</c:v>
                </c:pt>
                <c:pt idx="18">
                  <c:v>10</c:v>
                </c:pt>
                <c:pt idx="19">
                  <c:v>11</c:v>
                </c:pt>
                <c:pt idx="20">
                  <c:v>12</c:v>
                </c:pt>
                <c:pt idx="21">
                  <c:v>13</c:v>
                </c:pt>
                <c:pt idx="22">
                  <c:v>14</c:v>
                </c:pt>
                <c:pt idx="23">
                  <c:v>15</c:v>
                </c:pt>
                <c:pt idx="24">
                  <c:v>16</c:v>
                </c:pt>
                <c:pt idx="25">
                  <c:v>17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0">
                  <c:v>7.0000000000000007E-2</c:v>
                </c:pt>
                <c:pt idx="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44</c:v>
                </c:pt>
                <c:pt idx="1">
                  <c:v>45</c:v>
                </c:pt>
                <c:pt idx="2">
                  <c:v>46</c:v>
                </c:pt>
                <c:pt idx="3">
                  <c:v>47</c:v>
                </c:pt>
                <c:pt idx="4">
                  <c:v>48</c:v>
                </c:pt>
                <c:pt idx="5">
                  <c:v>49</c:v>
                </c:pt>
                <c:pt idx="6">
                  <c:v>50</c:v>
                </c:pt>
                <c:pt idx="7">
                  <c:v>51</c:v>
                </c:pt>
                <c:pt idx="8">
                  <c:v>52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  <c:pt idx="13">
                  <c:v>5</c:v>
                </c:pt>
                <c:pt idx="14">
                  <c:v>6</c:v>
                </c:pt>
                <c:pt idx="15">
                  <c:v>7</c:v>
                </c:pt>
                <c:pt idx="16">
                  <c:v>8</c:v>
                </c:pt>
                <c:pt idx="17">
                  <c:v>9</c:v>
                </c:pt>
                <c:pt idx="18">
                  <c:v>10</c:v>
                </c:pt>
                <c:pt idx="19">
                  <c:v>11</c:v>
                </c:pt>
                <c:pt idx="20">
                  <c:v>12</c:v>
                </c:pt>
                <c:pt idx="21">
                  <c:v>13</c:v>
                </c:pt>
                <c:pt idx="22">
                  <c:v>14</c:v>
                </c:pt>
                <c:pt idx="23">
                  <c:v>15</c:v>
                </c:pt>
                <c:pt idx="24">
                  <c:v>16</c:v>
                </c:pt>
                <c:pt idx="25">
                  <c:v>17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0">
                  <c:v>0.2</c:v>
                </c:pt>
                <c:pt idx="1">
                  <c:v>0.22000000000000003</c:v>
                </c:pt>
                <c:pt idx="2">
                  <c:v>0.15</c:v>
                </c:pt>
                <c:pt idx="3">
                  <c:v>0.21000000000000002</c:v>
                </c:pt>
                <c:pt idx="4">
                  <c:v>0.14000000000000001</c:v>
                </c:pt>
                <c:pt idx="5">
                  <c:v>0.16</c:v>
                </c:pt>
                <c:pt idx="6">
                  <c:v>7.0000000000000007E-2</c:v>
                </c:pt>
                <c:pt idx="7">
                  <c:v>0.24</c:v>
                </c:pt>
                <c:pt idx="8">
                  <c:v>0.08</c:v>
                </c:pt>
                <c:pt idx="9">
                  <c:v>0.14000000000000001</c:v>
                </c:pt>
                <c:pt idx="10">
                  <c:v>7.0000000000000007E-2</c:v>
                </c:pt>
                <c:pt idx="12">
                  <c:v>7.0000000000000007E-2</c:v>
                </c:pt>
                <c:pt idx="14">
                  <c:v>0.14000000000000001</c:v>
                </c:pt>
                <c:pt idx="17">
                  <c:v>0.06</c:v>
                </c:pt>
                <c:pt idx="18">
                  <c:v>7.0000000000000007E-2</c:v>
                </c:pt>
                <c:pt idx="20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4"/>
          <c:order val="3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44</c:v>
                </c:pt>
                <c:pt idx="1">
                  <c:v>45</c:v>
                </c:pt>
                <c:pt idx="2">
                  <c:v>46</c:v>
                </c:pt>
                <c:pt idx="3">
                  <c:v>47</c:v>
                </c:pt>
                <c:pt idx="4">
                  <c:v>48</c:v>
                </c:pt>
                <c:pt idx="5">
                  <c:v>49</c:v>
                </c:pt>
                <c:pt idx="6">
                  <c:v>50</c:v>
                </c:pt>
                <c:pt idx="7">
                  <c:v>51</c:v>
                </c:pt>
                <c:pt idx="8">
                  <c:v>52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  <c:pt idx="13">
                  <c:v>5</c:v>
                </c:pt>
                <c:pt idx="14">
                  <c:v>6</c:v>
                </c:pt>
                <c:pt idx="15">
                  <c:v>7</c:v>
                </c:pt>
                <c:pt idx="16">
                  <c:v>8</c:v>
                </c:pt>
                <c:pt idx="17">
                  <c:v>9</c:v>
                </c:pt>
                <c:pt idx="18">
                  <c:v>10</c:v>
                </c:pt>
                <c:pt idx="19">
                  <c:v>11</c:v>
                </c:pt>
                <c:pt idx="20">
                  <c:v>12</c:v>
                </c:pt>
                <c:pt idx="21">
                  <c:v>13</c:v>
                </c:pt>
                <c:pt idx="22">
                  <c:v>14</c:v>
                </c:pt>
                <c:pt idx="23">
                  <c:v>15</c:v>
                </c:pt>
                <c:pt idx="24">
                  <c:v>16</c:v>
                </c:pt>
                <c:pt idx="25">
                  <c:v>17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0">
                  <c:v>0.15000000000000002</c:v>
                </c:pt>
                <c:pt idx="1">
                  <c:v>7.0000000000000007E-2</c:v>
                </c:pt>
                <c:pt idx="2">
                  <c:v>0.08</c:v>
                </c:pt>
                <c:pt idx="5">
                  <c:v>0.14000000000000001</c:v>
                </c:pt>
                <c:pt idx="7">
                  <c:v>0.15000000000000002</c:v>
                </c:pt>
                <c:pt idx="9">
                  <c:v>6.9999999999999993E-2</c:v>
                </c:pt>
                <c:pt idx="11">
                  <c:v>7.0000000000000007E-2</c:v>
                </c:pt>
                <c:pt idx="12">
                  <c:v>0.15000000000000002</c:v>
                </c:pt>
                <c:pt idx="13">
                  <c:v>7.0000000000000007E-2</c:v>
                </c:pt>
                <c:pt idx="15">
                  <c:v>7.0000000000000007E-2</c:v>
                </c:pt>
                <c:pt idx="18">
                  <c:v>7.0000000000000007E-2</c:v>
                </c:pt>
                <c:pt idx="19">
                  <c:v>7.0000000000000007E-2</c:v>
                </c:pt>
                <c:pt idx="21">
                  <c:v>0.14000000000000001</c:v>
                </c:pt>
                <c:pt idx="2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0"/>
          <c:order val="4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44</c:v>
                </c:pt>
                <c:pt idx="1">
                  <c:v>45</c:v>
                </c:pt>
                <c:pt idx="2">
                  <c:v>46</c:v>
                </c:pt>
                <c:pt idx="3">
                  <c:v>47</c:v>
                </c:pt>
                <c:pt idx="4">
                  <c:v>48</c:v>
                </c:pt>
                <c:pt idx="5">
                  <c:v>49</c:v>
                </c:pt>
                <c:pt idx="6">
                  <c:v>50</c:v>
                </c:pt>
                <c:pt idx="7">
                  <c:v>51</c:v>
                </c:pt>
                <c:pt idx="8">
                  <c:v>52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  <c:pt idx="13">
                  <c:v>5</c:v>
                </c:pt>
                <c:pt idx="14">
                  <c:v>6</c:v>
                </c:pt>
                <c:pt idx="15">
                  <c:v>7</c:v>
                </c:pt>
                <c:pt idx="16">
                  <c:v>8</c:v>
                </c:pt>
                <c:pt idx="17">
                  <c:v>9</c:v>
                </c:pt>
                <c:pt idx="18">
                  <c:v>10</c:v>
                </c:pt>
                <c:pt idx="19">
                  <c:v>11</c:v>
                </c:pt>
                <c:pt idx="20">
                  <c:v>12</c:v>
                </c:pt>
                <c:pt idx="21">
                  <c:v>13</c:v>
                </c:pt>
                <c:pt idx="22">
                  <c:v>14</c:v>
                </c:pt>
                <c:pt idx="23">
                  <c:v>15</c:v>
                </c:pt>
                <c:pt idx="24">
                  <c:v>16</c:v>
                </c:pt>
                <c:pt idx="25">
                  <c:v>17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0.06</c:v>
                </c:pt>
                <c:pt idx="1">
                  <c:v>0.22000000000000003</c:v>
                </c:pt>
                <c:pt idx="2">
                  <c:v>0.49000000000000005</c:v>
                </c:pt>
                <c:pt idx="3">
                  <c:v>0.46</c:v>
                </c:pt>
                <c:pt idx="4">
                  <c:v>0.34</c:v>
                </c:pt>
                <c:pt idx="5">
                  <c:v>0.29000000000000004</c:v>
                </c:pt>
                <c:pt idx="6">
                  <c:v>0.54</c:v>
                </c:pt>
                <c:pt idx="7">
                  <c:v>0.81000000000000028</c:v>
                </c:pt>
                <c:pt idx="8">
                  <c:v>0.39</c:v>
                </c:pt>
                <c:pt idx="9">
                  <c:v>0.69000000000000006</c:v>
                </c:pt>
                <c:pt idx="10">
                  <c:v>0.61</c:v>
                </c:pt>
                <c:pt idx="11">
                  <c:v>0.84000000000000008</c:v>
                </c:pt>
                <c:pt idx="12">
                  <c:v>1.2800000000000002</c:v>
                </c:pt>
                <c:pt idx="13">
                  <c:v>0.66</c:v>
                </c:pt>
                <c:pt idx="14">
                  <c:v>0.73000000000000009</c:v>
                </c:pt>
                <c:pt idx="15">
                  <c:v>0.58000000000000007</c:v>
                </c:pt>
                <c:pt idx="16">
                  <c:v>1.1300000000000001</c:v>
                </c:pt>
                <c:pt idx="17">
                  <c:v>1.4500000000000004</c:v>
                </c:pt>
                <c:pt idx="18">
                  <c:v>1.01</c:v>
                </c:pt>
                <c:pt idx="19">
                  <c:v>1.1600000000000004</c:v>
                </c:pt>
                <c:pt idx="20">
                  <c:v>1.1000000000000001</c:v>
                </c:pt>
                <c:pt idx="21">
                  <c:v>0.73</c:v>
                </c:pt>
                <c:pt idx="22">
                  <c:v>1.0200000000000002</c:v>
                </c:pt>
                <c:pt idx="23">
                  <c:v>1.2800000000000002</c:v>
                </c:pt>
                <c:pt idx="24">
                  <c:v>1.1800000000000002</c:v>
                </c:pt>
                <c:pt idx="25">
                  <c:v>1.0200000000000002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6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18 - 29 April 2024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206374</xdr:colOff>
      <xdr:row>3</xdr:row>
      <xdr:rowOff>162983</xdr:rowOff>
    </xdr:from>
    <xdr:to>
      <xdr:col>21</xdr:col>
      <xdr:colOff>814917</xdr:colOff>
      <xdr:row>31</xdr:row>
      <xdr:rowOff>169333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752928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88636</xdr:colOff>
      <xdr:row>6</xdr:row>
      <xdr:rowOff>21166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1536434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643314</xdr:colOff>
      <xdr:row>11</xdr:row>
      <xdr:rowOff>113845</xdr:rowOff>
    </xdr:from>
    <xdr:to>
      <xdr:col>22</xdr:col>
      <xdr:colOff>453572</xdr:colOff>
      <xdr:row>41</xdr:row>
      <xdr:rowOff>155725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1476413</xdr:colOff>
      <xdr:row>7</xdr:row>
      <xdr:rowOff>95250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1298159</xdr:colOff>
      <xdr:row>6</xdr:row>
      <xdr:rowOff>87992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214" y="199571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135285</xdr:colOff>
      <xdr:row>7</xdr:row>
      <xdr:rowOff>66222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27216</xdr:colOff>
      <xdr:row>34</xdr:row>
      <xdr:rowOff>134254</xdr:rowOff>
    </xdr:from>
    <xdr:to>
      <xdr:col>8</xdr:col>
      <xdr:colOff>399145</xdr:colOff>
      <xdr:row>58</xdr:row>
      <xdr:rowOff>145141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108857</xdr:colOff>
      <xdr:row>0</xdr:row>
      <xdr:rowOff>108858</xdr:rowOff>
    </xdr:from>
    <xdr:to>
      <xdr:col>2</xdr:col>
      <xdr:colOff>48928</xdr:colOff>
      <xdr:row>5</xdr:row>
      <xdr:rowOff>87539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7" y="108858"/>
          <a:ext cx="3211682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Gharrafa</v>
          </cell>
        </row>
        <row r="3">
          <cell r="A3" t="str">
            <v>Ras Laffan</v>
          </cell>
          <cell r="D3" t="str">
            <v>Al Ghashamiya</v>
          </cell>
        </row>
        <row r="4">
          <cell r="A4" t="str">
            <v>Ras Laffan</v>
          </cell>
          <cell r="D4" t="str">
            <v>Al Karaana</v>
          </cell>
        </row>
        <row r="5">
          <cell r="A5" t="str">
            <v>Ras Laffan</v>
          </cell>
          <cell r="D5" t="str">
            <v>Al Khuwair</v>
          </cell>
        </row>
        <row r="6">
          <cell r="A6" t="str">
            <v>Ras Laffan</v>
          </cell>
          <cell r="D6" t="str">
            <v>Al Mafyar</v>
          </cell>
        </row>
        <row r="7">
          <cell r="A7" t="str">
            <v>Brunei LNG</v>
          </cell>
          <cell r="D7" t="str">
            <v>Amadi</v>
          </cell>
        </row>
        <row r="8">
          <cell r="A8" t="str">
            <v>Brunei LNG</v>
          </cell>
          <cell r="D8" t="str">
            <v>Amali</v>
          </cell>
        </row>
        <row r="9">
          <cell r="A9" t="str">
            <v>Cameroon FLNG</v>
          </cell>
          <cell r="D9" t="str">
            <v>Amur River</v>
          </cell>
        </row>
        <row r="10">
          <cell r="A10" t="str">
            <v>Snohvit LNG</v>
          </cell>
          <cell r="D10" t="str">
            <v>Arctic Aurora</v>
          </cell>
        </row>
        <row r="11">
          <cell r="A11" t="str">
            <v>Arzew</v>
          </cell>
          <cell r="D11" t="str">
            <v>Arctic Princess</v>
          </cell>
        </row>
        <row r="12">
          <cell r="A12" t="str">
            <v>Oman LNG</v>
          </cell>
          <cell r="D12" t="str">
            <v>Aristidis I</v>
          </cell>
        </row>
        <row r="13">
          <cell r="A13" t="str">
            <v>Malaysia LNG</v>
          </cell>
          <cell r="D13" t="str">
            <v>Arrow Spirit</v>
          </cell>
        </row>
        <row r="14">
          <cell r="A14" t="str">
            <v>Gorgon LNG</v>
          </cell>
          <cell r="D14" t="str">
            <v>Asia Excellence</v>
          </cell>
        </row>
        <row r="15">
          <cell r="A15" t="str">
            <v>Gorgon LNG</v>
          </cell>
          <cell r="D15" t="str">
            <v>Asia Vision</v>
          </cell>
        </row>
        <row r="16">
          <cell r="A16" t="str">
            <v>Atlantic LNG</v>
          </cell>
          <cell r="D16" t="str">
            <v>Asklipios</v>
          </cell>
        </row>
        <row r="17">
          <cell r="A17" t="str">
            <v>Australia Pacific LNG</v>
          </cell>
          <cell r="D17" t="str">
            <v>Barcelona Knutsen</v>
          </cell>
        </row>
        <row r="18">
          <cell r="A18" t="str">
            <v>Atlantic LNG</v>
          </cell>
          <cell r="D18" t="str">
            <v>British Mentor</v>
          </cell>
        </row>
        <row r="19">
          <cell r="A19" t="str">
            <v>CORAL SUL FLNG</v>
          </cell>
          <cell r="D19" t="str">
            <v>British Partner</v>
          </cell>
        </row>
        <row r="20">
          <cell r="A20" t="str">
            <v>Sabine Pass LNG</v>
          </cell>
          <cell r="D20" t="str">
            <v>BW Lesmes</v>
          </cell>
        </row>
        <row r="21">
          <cell r="A21" t="str">
            <v>Tangguh</v>
          </cell>
          <cell r="D21" t="str">
            <v>BW Magnolia</v>
          </cell>
        </row>
        <row r="22">
          <cell r="A22" t="str">
            <v>Atlantic LNG</v>
          </cell>
          <cell r="D22" t="str">
            <v>Cadiz Knutsen</v>
          </cell>
        </row>
        <row r="23">
          <cell r="A23" t="str">
            <v>Sabine Pass LNG</v>
          </cell>
          <cell r="D23" t="str">
            <v>Castillo De Merida</v>
          </cell>
        </row>
        <row r="24">
          <cell r="A24" t="str">
            <v>Freeport LNG</v>
          </cell>
          <cell r="D24" t="str">
            <v>Celsius Geneva</v>
          </cell>
        </row>
        <row r="25">
          <cell r="A25" t="str">
            <v>Australia Pacific LNG</v>
          </cell>
          <cell r="D25" t="str">
            <v>CESI Tianjin</v>
          </cell>
        </row>
        <row r="26">
          <cell r="A26" t="str">
            <v>Skikda</v>
          </cell>
          <cell r="D26" t="str">
            <v>Cheikh el Mokrani</v>
          </cell>
        </row>
        <row r="27">
          <cell r="A27" t="str">
            <v>Sabine Pass LNG</v>
          </cell>
          <cell r="D27" t="str">
            <v>Clean Destiny</v>
          </cell>
        </row>
        <row r="28">
          <cell r="A28" t="str">
            <v>Ras Laffan</v>
          </cell>
          <cell r="D28" t="str">
            <v>Clean Resolution</v>
          </cell>
        </row>
        <row r="29">
          <cell r="A29" t="str">
            <v>NWS LNG</v>
          </cell>
          <cell r="D29" t="str">
            <v>Dapeng Moon</v>
          </cell>
        </row>
        <row r="30">
          <cell r="A30" t="str">
            <v>NWS LNG</v>
          </cell>
          <cell r="D30" t="str">
            <v>Dapeng Sun</v>
          </cell>
        </row>
        <row r="31">
          <cell r="A31" t="str">
            <v>Sabine Pass LNG</v>
          </cell>
          <cell r="D31" t="str">
            <v>Diamond Gas Crystal</v>
          </cell>
        </row>
        <row r="32">
          <cell r="A32" t="str">
            <v>Yamal LNG</v>
          </cell>
          <cell r="D32" t="str">
            <v>Eduard Toll</v>
          </cell>
        </row>
        <row r="33">
          <cell r="A33" t="str">
            <v>Bontang</v>
          </cell>
          <cell r="D33" t="str">
            <v>Ekaputra 1</v>
          </cell>
        </row>
        <row r="34">
          <cell r="A34" t="str">
            <v>Skikda</v>
          </cell>
          <cell r="D34" t="str">
            <v>Energy Spirit</v>
          </cell>
        </row>
        <row r="35">
          <cell r="A35" t="str">
            <v>PNG LNG</v>
          </cell>
          <cell r="D35" t="str">
            <v>Enshu Maru</v>
          </cell>
        </row>
        <row r="36">
          <cell r="A36" t="str">
            <v>Bonny Island</v>
          </cell>
          <cell r="D36" t="str">
            <v>Extremadura Knutsen</v>
          </cell>
        </row>
        <row r="37">
          <cell r="A37" t="str">
            <v>Gladstone LNG</v>
          </cell>
          <cell r="D37" t="str">
            <v>Flex Resolute</v>
          </cell>
        </row>
        <row r="38">
          <cell r="A38" t="str">
            <v>Sabine Pass LNG</v>
          </cell>
          <cell r="D38" t="str">
            <v>Flex Volunteer</v>
          </cell>
        </row>
        <row r="39">
          <cell r="A39" t="str">
            <v>Cove Point LNG</v>
          </cell>
          <cell r="D39" t="str">
            <v>Gail Bhuwan</v>
          </cell>
        </row>
        <row r="40">
          <cell r="A40" t="str">
            <v>Gorgon LNG</v>
          </cell>
          <cell r="D40" t="str">
            <v>GasLog Gibraltar</v>
          </cell>
        </row>
        <row r="41">
          <cell r="A41" t="str">
            <v>Pluto LNG</v>
          </cell>
          <cell r="D41" t="str">
            <v>GasLog Salem</v>
          </cell>
        </row>
        <row r="42">
          <cell r="A42" t="str">
            <v>Pluto LNG</v>
          </cell>
          <cell r="D42" t="str">
            <v>GasLog Santiago</v>
          </cell>
        </row>
        <row r="43">
          <cell r="A43" t="str">
            <v>Cove Point LNG</v>
          </cell>
          <cell r="D43" t="str">
            <v>GasLog Windsor</v>
          </cell>
        </row>
        <row r="44">
          <cell r="A44" t="str">
            <v>Yamal LNG</v>
          </cell>
          <cell r="D44" t="str">
            <v>Georgiy Brusilov</v>
          </cell>
        </row>
        <row r="45">
          <cell r="A45" t="str">
            <v>Sakhalin-2 LNG</v>
          </cell>
          <cell r="D45" t="str">
            <v>Grand Aniva</v>
          </cell>
        </row>
        <row r="46">
          <cell r="A46" t="str">
            <v>Sakhalin-2 LNG</v>
          </cell>
          <cell r="D46" t="str">
            <v>Grand Elena</v>
          </cell>
        </row>
        <row r="47">
          <cell r="A47" t="str">
            <v>Oman LNG</v>
          </cell>
          <cell r="D47" t="str">
            <v>Hanjin Sur</v>
          </cell>
        </row>
        <row r="48">
          <cell r="A48" t="str">
            <v>Gladstone LNG</v>
          </cell>
          <cell r="D48" t="str">
            <v>Hyundai Greenpia</v>
          </cell>
        </row>
        <row r="49">
          <cell r="A49" t="str">
            <v>Sabine Pass LNG</v>
          </cell>
          <cell r="D49" t="str">
            <v>Iberica Knutsen</v>
          </cell>
        </row>
        <row r="50">
          <cell r="A50" t="str">
            <v>Sabine Pass LNG</v>
          </cell>
          <cell r="D50" t="str">
            <v>Isabella</v>
          </cell>
        </row>
        <row r="51">
          <cell r="A51" t="str">
            <v>Oman LNG</v>
          </cell>
          <cell r="D51" t="str">
            <v>K. Freesia</v>
          </cell>
        </row>
        <row r="52">
          <cell r="A52" t="str">
            <v>Gladstone LNG</v>
          </cell>
          <cell r="D52" t="str">
            <v>K. Mugungwha</v>
          </cell>
        </row>
        <row r="53">
          <cell r="A53" t="str">
            <v>Oman LNG</v>
          </cell>
          <cell r="D53" t="str">
            <v>K. Acacia</v>
          </cell>
        </row>
        <row r="54">
          <cell r="A54" t="str">
            <v>Sakhalin-2 LNG</v>
          </cell>
          <cell r="D54" t="str">
            <v>K. Jasmine</v>
          </cell>
        </row>
        <row r="55">
          <cell r="A55" t="str">
            <v>Tangguh</v>
          </cell>
          <cell r="D55" t="str">
            <v>Kool Ice</v>
          </cell>
        </row>
        <row r="56">
          <cell r="A56" t="str">
            <v>Malaysia LNG</v>
          </cell>
          <cell r="D56" t="str">
            <v>Lagenda Serenity</v>
          </cell>
        </row>
        <row r="57">
          <cell r="A57" t="str">
            <v>Bonny Island</v>
          </cell>
          <cell r="D57" t="str">
            <v>LNG Akwa Ibom</v>
          </cell>
        </row>
        <row r="58">
          <cell r="A58" t="str">
            <v>Ichthys LNG</v>
          </cell>
          <cell r="D58" t="str">
            <v>LNG Jupiter</v>
          </cell>
        </row>
        <row r="59">
          <cell r="A59" t="str">
            <v>Ichthys LNG</v>
          </cell>
          <cell r="D59" t="str">
            <v>LNG Jurojin</v>
          </cell>
        </row>
        <row r="60">
          <cell r="A60" t="str">
            <v>Bonny Island</v>
          </cell>
          <cell r="D60" t="str">
            <v>LNG Kano</v>
          </cell>
        </row>
        <row r="61">
          <cell r="A61" t="str">
            <v>Bonny Island</v>
          </cell>
          <cell r="D61" t="str">
            <v>LNG Ondo</v>
          </cell>
        </row>
        <row r="62">
          <cell r="A62" t="str">
            <v>Bonny Island</v>
          </cell>
          <cell r="D62" t="str">
            <v>LNG River Orashi</v>
          </cell>
        </row>
        <row r="63">
          <cell r="A63" t="str">
            <v>NWS LNG</v>
          </cell>
          <cell r="D63" t="str">
            <v>LNG Venus</v>
          </cell>
        </row>
        <row r="64">
          <cell r="A64" t="str">
            <v>Angola LNG</v>
          </cell>
          <cell r="D64" t="str">
            <v>Lobito</v>
          </cell>
        </row>
        <row r="65">
          <cell r="A65" t="str">
            <v>Queensland Curtis LNG</v>
          </cell>
          <cell r="D65" t="str">
            <v>Methane Mickie Harper</v>
          </cell>
        </row>
        <row r="66">
          <cell r="A66" t="str">
            <v>Sabine Pass LNG</v>
          </cell>
          <cell r="D66" t="str">
            <v>Maran Gas Amorgos</v>
          </cell>
        </row>
        <row r="67">
          <cell r="A67" t="str">
            <v>Bontang</v>
          </cell>
          <cell r="D67" t="str">
            <v>Maran Gas Efessos</v>
          </cell>
        </row>
        <row r="68">
          <cell r="A68" t="str">
            <v>Sabine Pass LNG</v>
          </cell>
          <cell r="D68" t="str">
            <v>Maran Gas Kalymnos</v>
          </cell>
        </row>
        <row r="69">
          <cell r="A69" t="str">
            <v>Ras Laffan</v>
          </cell>
          <cell r="D69" t="str">
            <v>Maran Gas Leto</v>
          </cell>
        </row>
        <row r="70">
          <cell r="A70" t="str">
            <v>Queensland Curtis LNG</v>
          </cell>
          <cell r="D70" t="str">
            <v>Maran Gas Olympias</v>
          </cell>
        </row>
        <row r="71">
          <cell r="A71" t="str">
            <v>Wheatstone LNG</v>
          </cell>
          <cell r="D71" t="str">
            <v>Maran Gas Psara</v>
          </cell>
        </row>
        <row r="72">
          <cell r="A72" t="str">
            <v>Ras Laffan</v>
          </cell>
          <cell r="D72" t="str">
            <v>Maran Gas Troy</v>
          </cell>
        </row>
        <row r="73">
          <cell r="A73" t="str">
            <v>Cameron LNG</v>
          </cell>
          <cell r="D73" t="str">
            <v>Marvel Heron</v>
          </cell>
        </row>
        <row r="74">
          <cell r="A74" t="str">
            <v>Sabine Pass LNG</v>
          </cell>
          <cell r="D74" t="str">
            <v>Marvel Kite</v>
          </cell>
        </row>
        <row r="75">
          <cell r="A75" t="str">
            <v>Pampa Melchorita LNG</v>
          </cell>
          <cell r="D75" t="str">
            <v>Megara</v>
          </cell>
        </row>
        <row r="76">
          <cell r="A76" t="str">
            <v>Ras Laffan</v>
          </cell>
          <cell r="D76" t="str">
            <v>Mekaines</v>
          </cell>
        </row>
        <row r="77">
          <cell r="A77" t="str">
            <v>NWS LNG</v>
          </cell>
          <cell r="D77" t="str">
            <v>Methane Nile Eagle</v>
          </cell>
        </row>
        <row r="78">
          <cell r="A78" t="str">
            <v>Tangguh</v>
          </cell>
          <cell r="D78" t="str">
            <v>Min Rong</v>
          </cell>
        </row>
        <row r="79">
          <cell r="A79" t="str">
            <v>Ras Laffan</v>
          </cell>
          <cell r="D79" t="str">
            <v>Mu Lan</v>
          </cell>
        </row>
        <row r="80">
          <cell r="A80" t="str">
            <v>Yamal LNG</v>
          </cell>
          <cell r="D80" t="str">
            <v>Nikolay Urvantsev</v>
          </cell>
        </row>
        <row r="81">
          <cell r="A81" t="str">
            <v>Atlantic LNG</v>
          </cell>
          <cell r="D81" t="str">
            <v>Orion Bohemia</v>
          </cell>
        </row>
        <row r="82">
          <cell r="A82" t="str">
            <v>Arzew</v>
          </cell>
          <cell r="D82" t="str">
            <v>Ougarta</v>
          </cell>
        </row>
        <row r="83">
          <cell r="A83" t="str">
            <v>Wheatstone LNG</v>
          </cell>
          <cell r="D83" t="str">
            <v>Pacific Mimosa</v>
          </cell>
        </row>
        <row r="84">
          <cell r="A84" t="str">
            <v>Malaysia LNG</v>
          </cell>
          <cell r="D84" t="str">
            <v>Puteri Delima</v>
          </cell>
        </row>
        <row r="85">
          <cell r="A85" t="str">
            <v>Ras Laffan</v>
          </cell>
          <cell r="D85" t="str">
            <v>Raahi</v>
          </cell>
        </row>
        <row r="86">
          <cell r="A86" t="str">
            <v>Snohvit LNG</v>
          </cell>
          <cell r="D86" t="str">
            <v>Seapeak Arwa</v>
          </cell>
        </row>
        <row r="87">
          <cell r="A87" t="str">
            <v>Corpus Christi LNG</v>
          </cell>
          <cell r="D87" t="str">
            <v>Seapeak Meridian</v>
          </cell>
        </row>
        <row r="88">
          <cell r="A88" t="str">
            <v>Malaysia LNG</v>
          </cell>
          <cell r="D88" t="str">
            <v>Seri Angkasa</v>
          </cell>
        </row>
        <row r="89">
          <cell r="A89" t="str">
            <v>Malaysia LNG</v>
          </cell>
          <cell r="D89" t="str">
            <v>Seri Ayu</v>
          </cell>
        </row>
        <row r="90">
          <cell r="A90" t="str">
            <v>Malaysia LNG</v>
          </cell>
          <cell r="D90" t="str">
            <v>Seri Bakti</v>
          </cell>
        </row>
        <row r="91">
          <cell r="A91" t="str">
            <v>Malaysia LNG</v>
          </cell>
          <cell r="D91" t="str">
            <v>Seri Camellia</v>
          </cell>
        </row>
        <row r="92">
          <cell r="A92" t="str">
            <v>PFLNG 1</v>
          </cell>
          <cell r="D92" t="str">
            <v>Seri Cempaka</v>
          </cell>
        </row>
        <row r="93">
          <cell r="A93" t="str">
            <v>Malaysia LNG</v>
          </cell>
          <cell r="D93" t="str">
            <v>Shen Hai</v>
          </cell>
        </row>
        <row r="94">
          <cell r="A94" t="str">
            <v>Freeport LNG</v>
          </cell>
          <cell r="D94" t="str">
            <v>Shinshu Maru</v>
          </cell>
        </row>
        <row r="95">
          <cell r="A95" t="str">
            <v>Ras Laffan</v>
          </cell>
          <cell r="D95" t="str">
            <v>SK Audace</v>
          </cell>
        </row>
        <row r="96">
          <cell r="A96" t="str">
            <v>Elba Island LNG</v>
          </cell>
          <cell r="D96" t="str">
            <v>SM Albatross</v>
          </cell>
        </row>
        <row r="97">
          <cell r="A97" t="str">
            <v>Tangguh</v>
          </cell>
          <cell r="D97" t="str">
            <v>Sohshu Maru</v>
          </cell>
        </row>
        <row r="98">
          <cell r="A98" t="str">
            <v>Angola LNG</v>
          </cell>
          <cell r="D98" t="str">
            <v>Sonangol Etosha</v>
          </cell>
        </row>
        <row r="99">
          <cell r="A99" t="str">
            <v>Malaysia LNG</v>
          </cell>
          <cell r="D99" t="str">
            <v>Symphonic Breeze</v>
          </cell>
        </row>
        <row r="100">
          <cell r="A100" t="str">
            <v>Ras Laffan</v>
          </cell>
          <cell r="D100" t="str">
            <v>Taitar No 4</v>
          </cell>
        </row>
        <row r="101">
          <cell r="A101" t="str">
            <v>Das Island</v>
          </cell>
          <cell r="D101" t="str">
            <v>Umm Al Ashtan</v>
          </cell>
        </row>
        <row r="102">
          <cell r="A102" t="str">
            <v>Freeport LNG</v>
          </cell>
          <cell r="D102" t="str">
            <v>WilForce</v>
          </cell>
        </row>
        <row r="103">
          <cell r="A103" t="str">
            <v>NWS LNG</v>
          </cell>
          <cell r="D103" t="str">
            <v>Woodside Donaldson</v>
          </cell>
        </row>
        <row r="104">
          <cell r="A104" t="str">
            <v>Pluto LNG</v>
          </cell>
          <cell r="D104" t="str">
            <v>Woodside Rogers</v>
          </cell>
        </row>
        <row r="105">
          <cell r="A105" t="str">
            <v>Malaysia LNG</v>
          </cell>
          <cell r="D105" t="str">
            <v>Yari LNG</v>
          </cell>
        </row>
        <row r="106">
          <cell r="A106" t="str">
            <v>Cameron LNG</v>
          </cell>
          <cell r="D106" t="str">
            <v>Yiannis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Australia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Malaysia</v>
          </cell>
          <cell r="R7">
            <v>45404</v>
          </cell>
          <cell r="T7" t="str">
            <v>Asia Integrity</v>
          </cell>
          <cell r="U7" t="str">
            <v>Wheatstone LNG</v>
          </cell>
        </row>
        <row r="8">
          <cell r="K8" t="str">
            <v>Russia</v>
          </cell>
          <cell r="R8">
            <v>45404</v>
          </cell>
          <cell r="T8" t="str">
            <v>Grand Elena</v>
          </cell>
          <cell r="U8" t="str">
            <v>Sakhalin-2 LNG</v>
          </cell>
        </row>
        <row r="9">
          <cell r="K9" t="str">
            <v>Qatar</v>
          </cell>
          <cell r="R9">
            <v>45404</v>
          </cell>
          <cell r="T9" t="str">
            <v>Point Fortin</v>
          </cell>
          <cell r="U9" t="str">
            <v>Corpus Christi LNG</v>
          </cell>
        </row>
        <row r="10">
          <cell r="K10" t="str">
            <v>Oman</v>
          </cell>
          <cell r="R10">
            <v>45405</v>
          </cell>
          <cell r="T10" t="str">
            <v>Al Hamla</v>
          </cell>
          <cell r="U10" t="str">
            <v>Ras Laffan</v>
          </cell>
        </row>
        <row r="11">
          <cell r="K11" t="str">
            <v>USA</v>
          </cell>
          <cell r="R11">
            <v>45405</v>
          </cell>
          <cell r="T11" t="str">
            <v>CESI Beihai</v>
          </cell>
          <cell r="U11" t="str">
            <v>Australia Pacific LNG</v>
          </cell>
        </row>
        <row r="12">
          <cell r="K12" t="str">
            <v>Indonesia</v>
          </cell>
          <cell r="R12">
            <v>45405</v>
          </cell>
          <cell r="T12" t="str">
            <v>Kool Frost</v>
          </cell>
          <cell r="U12" t="str">
            <v>Australia Pacific LNG</v>
          </cell>
        </row>
        <row r="13">
          <cell r="K13" t="str">
            <v>Grand Total</v>
          </cell>
          <cell r="R13">
            <v>45405</v>
          </cell>
          <cell r="T13" t="str">
            <v>Xinhang Energy</v>
          </cell>
          <cell r="U13" t="str">
            <v>Sakhalin-2 LNG</v>
          </cell>
        </row>
        <row r="14">
          <cell r="R14">
            <v>45406</v>
          </cell>
          <cell r="T14" t="str">
            <v>Hoegh Gandria</v>
          </cell>
          <cell r="U14" t="str">
            <v>Malaysia LNG</v>
          </cell>
        </row>
        <row r="15">
          <cell r="R15">
            <v>45407</v>
          </cell>
          <cell r="T15" t="str">
            <v>Al Thakhira</v>
          </cell>
          <cell r="U15" t="str">
            <v>Ras Laffan</v>
          </cell>
        </row>
        <row r="16">
          <cell r="R16">
            <v>45407</v>
          </cell>
          <cell r="T16" t="str">
            <v>Seri Angkasa</v>
          </cell>
          <cell r="U16" t="str">
            <v>Gladstone LNG</v>
          </cell>
        </row>
        <row r="17">
          <cell r="R17">
            <v>45407</v>
          </cell>
          <cell r="T17" t="str">
            <v>Seri Cenderawasih</v>
          </cell>
          <cell r="U17" t="str">
            <v>Malaysia LNG</v>
          </cell>
        </row>
        <row r="18">
          <cell r="R18">
            <v>45407</v>
          </cell>
          <cell r="T18" t="str">
            <v>Lagenda Setia</v>
          </cell>
          <cell r="U18" t="str">
            <v>Malaysia LNG</v>
          </cell>
        </row>
        <row r="19">
          <cell r="R19">
            <v>45408</v>
          </cell>
          <cell r="T19" t="str">
            <v>Dapeng Star</v>
          </cell>
          <cell r="U19" t="str">
            <v>NWS LNG</v>
          </cell>
        </row>
        <row r="20">
          <cell r="R20">
            <v>45408</v>
          </cell>
          <cell r="T20" t="str">
            <v>Min Lu</v>
          </cell>
          <cell r="U20" t="str">
            <v>Tangguh</v>
          </cell>
        </row>
        <row r="21">
          <cell r="R21">
            <v>45408</v>
          </cell>
          <cell r="T21" t="str">
            <v>Seri Alam</v>
          </cell>
          <cell r="U21" t="str">
            <v>Malaysia LNG</v>
          </cell>
        </row>
        <row r="22">
          <cell r="R22">
            <v>45408</v>
          </cell>
          <cell r="T22" t="str">
            <v>Kool Firn</v>
          </cell>
          <cell r="U22" t="str">
            <v>Queensland Curtis LNG</v>
          </cell>
        </row>
        <row r="23">
          <cell r="R23">
            <v>45409</v>
          </cell>
          <cell r="T23" t="str">
            <v>LNG Phecda</v>
          </cell>
          <cell r="U23" t="str">
            <v>Yamal LNG</v>
          </cell>
        </row>
        <row r="24">
          <cell r="R24">
            <v>45409</v>
          </cell>
          <cell r="T24" t="str">
            <v>Ferrol Knutsen</v>
          </cell>
          <cell r="U24" t="str">
            <v>Queensland Curtis LNG</v>
          </cell>
        </row>
        <row r="25">
          <cell r="R25">
            <v>45410</v>
          </cell>
          <cell r="T25" t="str">
            <v>CESI Gladstone</v>
          </cell>
          <cell r="U25" t="str">
            <v>Australia Pacific LNG</v>
          </cell>
        </row>
        <row r="26">
          <cell r="R26">
            <v>45410</v>
          </cell>
          <cell r="T26" t="str">
            <v>LNG Endurance</v>
          </cell>
          <cell r="U26" t="str">
            <v>Ichthys LNG</v>
          </cell>
        </row>
        <row r="27">
          <cell r="R27">
            <v>45410</v>
          </cell>
          <cell r="T27" t="str">
            <v>Wen Cheng</v>
          </cell>
          <cell r="U27" t="str">
            <v>Oman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45404</v>
          </cell>
          <cell r="J7" t="str">
            <v>Amadi</v>
          </cell>
          <cell r="K7" t="str">
            <v>Brunei LNG</v>
          </cell>
        </row>
        <row r="8">
          <cell r="H8">
            <v>45404</v>
          </cell>
          <cell r="J8" t="str">
            <v>Enshu Maru</v>
          </cell>
          <cell r="K8" t="str">
            <v>Ichthys LNG</v>
          </cell>
        </row>
        <row r="9">
          <cell r="H9">
            <v>45404</v>
          </cell>
          <cell r="J9" t="str">
            <v>LNG Dream</v>
          </cell>
          <cell r="K9" t="str">
            <v>PNG LNG</v>
          </cell>
        </row>
        <row r="10">
          <cell r="H10">
            <v>45404</v>
          </cell>
          <cell r="J10" t="str">
            <v>LNG Jamal</v>
          </cell>
          <cell r="K10" t="str">
            <v>Oman LNG</v>
          </cell>
        </row>
        <row r="11">
          <cell r="H11">
            <v>45404</v>
          </cell>
          <cell r="J11" t="str">
            <v>Woodside Rogers</v>
          </cell>
          <cell r="K11" t="str">
            <v>Pluto LNG</v>
          </cell>
        </row>
        <row r="12">
          <cell r="H12">
            <v>45404</v>
          </cell>
          <cell r="J12" t="str">
            <v>Yari LNG</v>
          </cell>
          <cell r="K12" t="str">
            <v>Das Island</v>
          </cell>
        </row>
        <row r="13">
          <cell r="H13">
            <v>45405</v>
          </cell>
          <cell r="J13" t="str">
            <v>Ibri LNG</v>
          </cell>
          <cell r="K13" t="str">
            <v>Malaysia LNG</v>
          </cell>
        </row>
        <row r="14">
          <cell r="H14">
            <v>45405</v>
          </cell>
          <cell r="J14" t="str">
            <v>Marvel Eagle</v>
          </cell>
          <cell r="K14" t="str">
            <v>Cameron LNG</v>
          </cell>
        </row>
        <row r="15">
          <cell r="H15">
            <v>45406</v>
          </cell>
          <cell r="J15" t="str">
            <v>Corcovado LNG</v>
          </cell>
          <cell r="K15" t="str">
            <v>Ichthys LNG</v>
          </cell>
        </row>
        <row r="16">
          <cell r="H16">
            <v>45406</v>
          </cell>
          <cell r="J16" t="str">
            <v>Grand Aniva</v>
          </cell>
          <cell r="K16" t="str">
            <v>Sakhalin-2 LNG</v>
          </cell>
        </row>
        <row r="17">
          <cell r="H17">
            <v>45406</v>
          </cell>
          <cell r="J17" t="str">
            <v>Malaga Knutsen</v>
          </cell>
          <cell r="K17" t="str">
            <v>Prelude FLNG</v>
          </cell>
        </row>
        <row r="18">
          <cell r="H18">
            <v>45407</v>
          </cell>
          <cell r="J18" t="str">
            <v>GasLog Shanghai</v>
          </cell>
          <cell r="K18" t="str">
            <v>NWS LNG</v>
          </cell>
        </row>
        <row r="19">
          <cell r="H19">
            <v>45407</v>
          </cell>
          <cell r="J19" t="str">
            <v>Pacific Notus</v>
          </cell>
          <cell r="K19" t="str">
            <v>Wheatstone LNG</v>
          </cell>
        </row>
        <row r="20">
          <cell r="H20">
            <v>45410</v>
          </cell>
          <cell r="J20" t="str">
            <v>Diamond Gas Orchid</v>
          </cell>
          <cell r="K20" t="str">
            <v>Wheatstone LNG</v>
          </cell>
        </row>
        <row r="21">
          <cell r="H21">
            <v>45410</v>
          </cell>
          <cell r="J21" t="str">
            <v>Ibra LNG</v>
          </cell>
          <cell r="K21" t="str">
            <v>Oman LNG</v>
          </cell>
        </row>
        <row r="22">
          <cell r="H22">
            <v>45410</v>
          </cell>
          <cell r="J22" t="str">
            <v>Tangguh Foja</v>
          </cell>
          <cell r="K22" t="str">
            <v>Tangguh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45404</v>
          </cell>
          <cell r="J7" t="str">
            <v>Al Hamra</v>
          </cell>
          <cell r="K7" t="str">
            <v>Das Island</v>
          </cell>
        </row>
        <row r="8">
          <cell r="H8">
            <v>45404</v>
          </cell>
          <cell r="J8" t="str">
            <v>Patris</v>
          </cell>
          <cell r="K8" t="str">
            <v>Sabine Pass LNG</v>
          </cell>
        </row>
        <row r="9">
          <cell r="H9">
            <v>45405</v>
          </cell>
          <cell r="J9" t="str">
            <v>K. Jasmine</v>
          </cell>
          <cell r="K9" t="str">
            <v>Sakhalin-2 LNG</v>
          </cell>
        </row>
        <row r="10">
          <cell r="H10">
            <v>45405</v>
          </cell>
          <cell r="J10" t="str">
            <v>SK Summit</v>
          </cell>
          <cell r="K10" t="str">
            <v>Ras Laffan</v>
          </cell>
        </row>
        <row r="11">
          <cell r="H11">
            <v>45406</v>
          </cell>
          <cell r="J11" t="str">
            <v>HL Ras Laffan</v>
          </cell>
          <cell r="K11" t="str">
            <v>Ras Laffan</v>
          </cell>
        </row>
        <row r="12">
          <cell r="H12">
            <v>45407</v>
          </cell>
          <cell r="J12" t="str">
            <v>Beidou Star</v>
          </cell>
          <cell r="K12" t="str">
            <v>Gorgon LNG</v>
          </cell>
        </row>
        <row r="13">
          <cell r="H13">
            <v>45407</v>
          </cell>
          <cell r="J13" t="str">
            <v>Southern Cross</v>
          </cell>
          <cell r="K13" t="str">
            <v>PNG LNG</v>
          </cell>
        </row>
        <row r="14">
          <cell r="H14">
            <v>45407</v>
          </cell>
          <cell r="J14" t="str">
            <v>SM Golden Eagle</v>
          </cell>
          <cell r="K14" t="str">
            <v>Gorgon LNG</v>
          </cell>
        </row>
        <row r="15">
          <cell r="H15">
            <v>45408</v>
          </cell>
          <cell r="J15" t="str">
            <v>Asia Endeavour</v>
          </cell>
          <cell r="K15" t="str">
            <v>Gorgon LNG</v>
          </cell>
        </row>
        <row r="16">
          <cell r="H16">
            <v>45408</v>
          </cell>
          <cell r="J16" t="str">
            <v>Hyundai Technopia</v>
          </cell>
          <cell r="K16" t="str">
            <v>Ras Laffan</v>
          </cell>
        </row>
        <row r="17">
          <cell r="H17">
            <v>45408</v>
          </cell>
          <cell r="J17" t="str">
            <v>LNG Kolt</v>
          </cell>
          <cell r="K17" t="str">
            <v>Gladstone LNG</v>
          </cell>
        </row>
        <row r="18">
          <cell r="H18">
            <v>45409</v>
          </cell>
          <cell r="J18" t="str">
            <v>Puteri Mutiara Satu</v>
          </cell>
          <cell r="K18" t="str">
            <v>Malaysia LNG</v>
          </cell>
        </row>
        <row r="19">
          <cell r="H19">
            <v>45410</v>
          </cell>
          <cell r="J19" t="str">
            <v>LNG Rosenrot</v>
          </cell>
          <cell r="K19" t="str">
            <v>Sabine Pass 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USA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Grand Total</v>
          </cell>
          <cell r="L7" t="str">
            <v>USA</v>
          </cell>
          <cell r="M7" t="str">
            <v>Sabine Pass LNG</v>
          </cell>
          <cell r="Q7">
            <v>45404</v>
          </cell>
          <cell r="S7" t="str">
            <v>Alicante Knutsen</v>
          </cell>
          <cell r="T7" t="str">
            <v>Sabine Pass LNG</v>
          </cell>
        </row>
        <row r="8">
          <cell r="L8" t="str">
            <v>USA</v>
          </cell>
          <cell r="M8" t="str">
            <v>Freeport LNG</v>
          </cell>
          <cell r="Q8">
            <v>45405</v>
          </cell>
          <cell r="S8" t="str">
            <v>LNG Schneeweisschen</v>
          </cell>
          <cell r="T8" t="str">
            <v>Freeport LNG</v>
          </cell>
        </row>
        <row r="9">
          <cell r="L9" t="str">
            <v>USA</v>
          </cell>
          <cell r="M9" t="str">
            <v>Cameron LNG</v>
          </cell>
          <cell r="Q9">
            <v>45407</v>
          </cell>
          <cell r="S9" t="str">
            <v>SM Kestrel</v>
          </cell>
          <cell r="T9" t="str">
            <v>Sabine Pass LNG</v>
          </cell>
        </row>
        <row r="10">
          <cell r="Q10">
            <v>45409</v>
          </cell>
          <cell r="S10" t="str">
            <v>Lech Kaczynski</v>
          </cell>
          <cell r="T10" t="str">
            <v>Sabine Pass LNG</v>
          </cell>
        </row>
        <row r="11">
          <cell r="Q11">
            <v>45410</v>
          </cell>
          <cell r="S11" t="str">
            <v>Grace Dahlia</v>
          </cell>
          <cell r="T11" t="str">
            <v>Cameron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Energy Spirit</v>
          </cell>
          <cell r="M7" t="str">
            <v>Skikda</v>
          </cell>
          <cell r="O7" t="str">
            <v>Monday</v>
          </cell>
        </row>
        <row r="8">
          <cell r="A8" t="str">
            <v>Algeria</v>
          </cell>
          <cell r="E8" t="str">
            <v>USA</v>
          </cell>
          <cell r="F8" t="str">
            <v>Sabine Pass LNG</v>
          </cell>
          <cell r="L8" t="str">
            <v>Cheikh Bouamama</v>
          </cell>
          <cell r="M8" t="str">
            <v>Skikda</v>
          </cell>
          <cell r="O8" t="str">
            <v>Wednesday</v>
          </cell>
        </row>
        <row r="9">
          <cell r="A9" t="str">
            <v>Grand Total</v>
          </cell>
          <cell r="E9" t="str">
            <v>Algeria</v>
          </cell>
          <cell r="F9" t="str">
            <v>Skikda</v>
          </cell>
          <cell r="L9" t="str">
            <v>Nikolay Yevgenov</v>
          </cell>
          <cell r="M9" t="str">
            <v>Yamal LNG</v>
          </cell>
          <cell r="O9" t="str">
            <v>Wednesday</v>
          </cell>
        </row>
        <row r="10">
          <cell r="L10" t="str">
            <v>La Mancha Knutsen</v>
          </cell>
          <cell r="M10" t="str">
            <v>Sabine Pass LNG</v>
          </cell>
          <cell r="O10" t="str">
            <v>Thursday</v>
          </cell>
        </row>
        <row r="11">
          <cell r="L11" t="str">
            <v>Yakov Gakkel</v>
          </cell>
          <cell r="M11" t="str">
            <v>Yamal LNG</v>
          </cell>
          <cell r="O11" t="str">
            <v>Thursday</v>
          </cell>
        </row>
        <row r="12">
          <cell r="L12" t="str">
            <v>Rudolf Samoylovich</v>
          </cell>
          <cell r="M12" t="str">
            <v>Yamal LNG</v>
          </cell>
          <cell r="O12" t="str">
            <v>Sunday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USA</v>
          </cell>
          <cell r="E7" t="str">
            <v>Qatar</v>
          </cell>
          <cell r="F7" t="str">
            <v>Ras Laffan</v>
          </cell>
          <cell r="H7">
            <v>0.33333333333333337</v>
          </cell>
          <cell r="L7" t="str">
            <v>Clean Copano</v>
          </cell>
          <cell r="M7" t="str">
            <v>Ras Laffan</v>
          </cell>
        </row>
        <row r="8">
          <cell r="A8" t="str">
            <v>Russia</v>
          </cell>
          <cell r="E8" t="str">
            <v>USA</v>
          </cell>
          <cell r="F8" t="str">
            <v>Cameron LNG</v>
          </cell>
          <cell r="H8">
            <v>0.33333333333333337</v>
          </cell>
          <cell r="L8" t="str">
            <v>SCF La Perouse</v>
          </cell>
          <cell r="M8" t="str">
            <v>Yamal LNG</v>
          </cell>
        </row>
        <row r="9">
          <cell r="A9" t="str">
            <v>Grand Total</v>
          </cell>
          <cell r="E9" t="str">
            <v>Russia</v>
          </cell>
          <cell r="F9" t="str">
            <v>Yamal LNG</v>
          </cell>
          <cell r="H9">
            <v>0.33333333333333337</v>
          </cell>
          <cell r="L9" t="str">
            <v>BW Cassia</v>
          </cell>
          <cell r="M9" t="str">
            <v>Cameron LNG</v>
          </cell>
        </row>
        <row r="10">
          <cell r="H10">
            <v>1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Malaysia LNG</v>
          </cell>
        </row>
        <row r="7">
          <cell r="X7" t="str">
            <v>Australia Pacific LNG</v>
          </cell>
        </row>
        <row r="8">
          <cell r="X8" t="str">
            <v>PNG LNG</v>
          </cell>
        </row>
        <row r="9">
          <cell r="X9" t="str">
            <v>NWS LNG</v>
          </cell>
        </row>
        <row r="10">
          <cell r="X10" t="str">
            <v>Wheatstone LNG</v>
          </cell>
        </row>
        <row r="11">
          <cell r="X11" t="str">
            <v>Gorgon LNG</v>
          </cell>
        </row>
        <row r="12">
          <cell r="X12" t="str">
            <v>Ichthys LNG</v>
          </cell>
        </row>
        <row r="13">
          <cell r="X13" t="str">
            <v>Tangguh</v>
          </cell>
        </row>
        <row r="14">
          <cell r="X14" t="str">
            <v>Gladstone LNG</v>
          </cell>
        </row>
        <row r="15">
          <cell r="X15" t="str">
            <v>Queensland Curtis LNG</v>
          </cell>
        </row>
        <row r="16">
          <cell r="X16" t="str">
            <v>Sakhalin-2 LNG</v>
          </cell>
        </row>
        <row r="17">
          <cell r="X17" t="str">
            <v>Coral Sul FLNG</v>
          </cell>
        </row>
        <row r="18">
          <cell r="X18" t="str">
            <v>Pampa Melchorita LNG</v>
          </cell>
        </row>
        <row r="19">
          <cell r="X19" t="str">
            <v>Prelude FLNG</v>
          </cell>
        </row>
        <row r="20">
          <cell r="X20" t="str">
            <v>Pluto LNG</v>
          </cell>
        </row>
        <row r="21">
          <cell r="X21" t="str">
            <v>Brunei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7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2"/>
    <tableColumn id="2" xr3:uid="{C39241DC-0008-4D42-B887-F8C6BE71F55F}" name="Exports (MMt)" dataDxfId="61"/>
    <tableColumn id="3" xr3:uid="{8CDFDD10-79DE-4E62-805A-B295856FF750}" name="Imports (MMt)" dataDxfId="60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27" totalsRowShown="0" headerRowDxfId="7" dataDxfId="6">
  <autoFilter ref="B9:E27" xr:uid="{F07609A3-64B1-469E-8801-166D63F2E6AD}"/>
  <tableColumns count="4">
    <tableColumn id="1" xr3:uid="{B51CC7B4-851A-4640-ABD9-69734CE606EE}" name="Name" dataDxfId="5"/>
    <tableColumn id="2" xr3:uid="{E76D75D5-6EF5-4EDF-B037-F481B750C63A}" name="IMO" dataDxfId="4"/>
    <tableColumn id="3" xr3:uid="{4E981770-C3EE-4A95-A1CD-7D2200ACDB34}" name="Yard" dataDxfId="3"/>
    <tableColumn id="4" xr3:uid="{D1A6A04B-6F89-4992-9270-509805B5CF35}" name="Signal Date" dataDxfId="2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9:Y80" totalsRowShown="0" dataDxfId="59">
  <tableColumns count="4">
    <tableColumn id="1" xr3:uid="{4A160327-9075-4AAF-90AC-FE8BCCC4F567}" name="Export Country" dataDxfId="58"/>
    <tableColumn id="2" xr3:uid="{F7CF59AF-D59B-4ED9-A539-3EEB4509FEA1}" name="Weeks 44 (2022) to 17 (2023)" dataDxfId="57"/>
    <tableColumn id="3" xr3:uid="{2092F927-5B5B-4FC6-90FA-7FE00A3A7435}" name="Weeks 44 (2023) to 17 (2024)" dataDxfId="56"/>
    <tableColumn id="4" xr3:uid="{66784C0E-BFEC-42D9-968E-C2E04CF64234}" name="Y/Y Difference" dataDxfId="55">
      <calculatedColumnFormula>Table6[[#This Row],[Weeks 44 (2023) to 17 (2024)]]-Table6[[#This Row],[Weeks 44 (2022) to 17 (2023)]]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25:Y172" totalsRowShown="0" dataDxfId="53" headerRowBorderDxfId="54" tableBorderDxfId="52">
  <tableColumns count="4">
    <tableColumn id="1" xr3:uid="{D1E06418-0CEF-4C4B-AC8E-3F2258D578F6}" name="Import Country" dataDxfId="51"/>
    <tableColumn id="2" xr3:uid="{B2BF344F-300D-48CB-93E0-FDCE1B0729DC}" name="Weeks 44 (2022) to 17 (2023)" dataDxfId="50"/>
    <tableColumn id="3" xr3:uid="{6C0A13AA-20B9-4082-9DDC-570694D42224}" name="Weeks 44 (2023) to 17 (2024)" dataDxfId="49"/>
    <tableColumn id="4" xr3:uid="{5ED3F05A-4D87-41BC-8803-8DA7DD85F254}" name="Y/Y Difference" dataDxfId="48">
      <calculatedColumnFormula>X126-W126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4" totalsRowShown="0" dataDxfId="47">
  <tableColumns count="4">
    <tableColumn id="1" xr3:uid="{489ED873-D417-4AB3-887B-B5298973255B}" name="Export Country" dataDxfId="46"/>
    <tableColumn id="2" xr3:uid="{B304A436-4DEE-4A8C-B9A9-CB492313F46D}" name="Week 17 in 2023" dataDxfId="45"/>
    <tableColumn id="3" xr3:uid="{D4E5FCBC-F9A0-4188-848C-D5DB254C4CA0}" name="Week 17 in 2024" dataDxfId="44"/>
    <tableColumn id="4" xr3:uid="{DE33B234-CB3B-4AEB-87AA-C8E14C99B74F}" name="Y/Y Difference" dataDxfId="43">
      <calculatedColumnFormula>X36-W36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5:Y120" totalsRowShown="0" dataDxfId="41" headerRowBorderDxfId="42" tableBorderDxfId="40">
  <sortState xmlns:xlrd2="http://schemas.microsoft.com/office/spreadsheetml/2017/richdata2" ref="V86:Y113">
    <sortCondition descending="1" ref="Y86:Y113"/>
  </sortState>
  <tableColumns count="4">
    <tableColumn id="1" xr3:uid="{98365ED1-B0EE-4BA3-BFC7-0699CC73CC23}" name="Import Country" dataDxfId="39"/>
    <tableColumn id="2" xr3:uid="{983421BD-B305-4153-B2A2-2E1A447175B1}" name="Week 17 in 2023" dataDxfId="38"/>
    <tableColumn id="3" xr3:uid="{624C761A-F42F-4654-98C8-072C38F88CCF}" name="Week 17 in 2024" dataDxfId="37"/>
    <tableColumn id="4" xr3:uid="{907FA1EE-EE7A-4D27-8BBD-030AE7F8C683}" name="Y/Y Difference" dataDxfId="36">
      <calculatedColumnFormula>X86-W86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1" totalsRowShown="0" headerRowDxfId="35" dataDxfId="34">
  <autoFilter ref="A8:D31" xr:uid="{3808DC2C-4CCE-4216-BC05-5F2C35229247}"/>
  <sortState xmlns:xlrd2="http://schemas.microsoft.com/office/spreadsheetml/2017/richdata2" ref="A9:D31">
    <sortCondition ref="D8:D31"/>
  </sortState>
  <tableColumns count="4">
    <tableColumn id="1" xr3:uid="{39A4078E-F32D-453B-8DBC-875E769C879A}" name="Export Area" dataDxfId="33"/>
    <tableColumn id="2" xr3:uid="{3A173FC8-F4D8-4D5F-B057-7003E576F0E3}" name="Country" dataDxfId="32"/>
    <tableColumn id="3" xr3:uid="{BD265809-4A6F-45C0-A0B1-BCDC5CE931DA}" name="Number of Vessels" dataDxfId="31"/>
    <tableColumn id="4" xr3:uid="{7578C3C2-581B-427A-898D-E13A04F4ECE4}" name="MMt" dataDxfId="30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34" totalsRowShown="0" headerRowDxfId="29" dataDxfId="28">
  <autoFilter ref="B8:F34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7" dataCellStyle="Normal 2 2"/>
    <tableColumn id="2" xr3:uid="{EA3496FD-00EA-4DD7-8FBE-9FF8CC783850}" name="Original Destination" dataDxfId="26" dataCellStyle="Normal 2 2"/>
    <tableColumn id="3" xr3:uid="{C9DA1201-9BD7-499D-90C8-BA68E666EC2A}" name="ETA" dataDxfId="25" dataCellStyle="Normal 2 2"/>
    <tableColumn id="4" xr3:uid="{77C47F16-0726-42F3-BD89-E1F8278F8D03}" name="New Destination" dataDxfId="24" dataCellStyle="Normal 2 2"/>
    <tableColumn id="5" xr3:uid="{C834CC8F-6D60-40AD-815B-F8D87101C619}" name="New ETA" dataDxfId="23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G40" totalsRowShown="0" headerRowDxfId="22" dataDxfId="21">
  <autoFilter ref="B14:G40" xr:uid="{177FA775-2176-4349-8028-B3F6F6073A72}"/>
  <tableColumns count="6">
    <tableColumn id="1" xr3:uid="{68FABEFC-829E-44C0-B3F3-A0FDE16787BA}" name="Week No." dataDxfId="20"/>
    <tableColumn id="2" xr3:uid="{95D02C0F-BC84-4008-8A28-F5672CC7173E}" name="Cape Horn" dataDxfId="19"/>
    <tableColumn id="3" xr3:uid="{33DEB82A-685A-4253-877B-9BFBEDFC0079}" name="Cape of Good Hope" dataDxfId="18"/>
    <tableColumn id="4" xr3:uid="{C000B2E3-59AD-4E31-85D9-A65925AF1B88}" name="Northern Sea Route" dataDxfId="17"/>
    <tableColumn id="5" xr3:uid="{876FC53E-A370-44DE-BD1D-4F07D284A621}" name="Panama Canal" dataDxfId="16"/>
    <tableColumn id="6" xr3:uid="{723A6970-139E-4B76-A036-715E503D2605}" name="Suez Canal" dataDxfId="15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70" totalsRowShown="0" headerRowDxfId="14" dataDxfId="13">
  <autoFilter ref="B10:F70" xr:uid="{F9F48AF8-5A86-47C2-8C86-E65729DCC242}"/>
  <tableColumns count="5">
    <tableColumn id="1" xr3:uid="{B12605B7-756D-4780-8DBE-EB67978B0DB2}" name="Vessel Name" dataDxfId="12"/>
    <tableColumn id="2" xr3:uid="{A29BCE51-BAE7-486B-A47A-EC87B8CDD096}" name="IMO" dataDxfId="11"/>
    <tableColumn id="3" xr3:uid="{05982467-AE2E-43EC-8885-0C7E46974753}" name="Export Facility" dataDxfId="10"/>
    <tableColumn id="4" xr3:uid="{5BF6F55F-C056-4469-A8F2-5938FAC20F86}" name="Anch. Arrival Date" dataDxfId="9"/>
    <tableColumn id="5" xr3:uid="{DEEF2606-324A-4ECD-AB68-4A8F4F0C23AF}" name="Anch. Arrival Time" dataDxfId="8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35:D40"/>
  <sheetViews>
    <sheetView showGridLines="0" tabSelected="1" topLeftCell="A10" zoomScale="70" zoomScaleNormal="70" workbookViewId="0">
      <selection activeCell="D23" sqref="D23"/>
    </sheetView>
  </sheetViews>
  <sheetFormatPr defaultRowHeight="15.5" x14ac:dyDescent="0.35"/>
  <sheetData>
    <row r="35" spans="4:4" x14ac:dyDescent="0.35">
      <c r="D35" s="20" t="s">
        <v>153</v>
      </c>
    </row>
    <row r="36" spans="4:4" x14ac:dyDescent="0.35">
      <c r="D36" s="21"/>
    </row>
    <row r="37" spans="4:4" x14ac:dyDescent="0.35">
      <c r="D37" s="21" t="s">
        <v>154</v>
      </c>
    </row>
    <row r="38" spans="4:4" x14ac:dyDescent="0.35">
      <c r="D38" s="20" t="s">
        <v>200</v>
      </c>
    </row>
    <row r="39" spans="4:4" x14ac:dyDescent="0.35">
      <c r="D39" s="21"/>
    </row>
    <row r="40" spans="4:4" x14ac:dyDescent="0.35">
      <c r="D40" s="21" t="s">
        <v>155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80" t="s">
        <v>172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</row>
    <row r="5" spans="1:17" ht="24.4" customHeight="1" x14ac:dyDescent="0.35">
      <c r="A5" s="25"/>
      <c r="B5" s="26" t="s">
        <v>173</v>
      </c>
      <c r="C5" s="25"/>
      <c r="D5" s="1" t="s">
        <v>174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189</v>
      </c>
      <c r="C7" s="26"/>
      <c r="D7" s="1" t="s">
        <v>175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176</v>
      </c>
      <c r="C9" s="26"/>
      <c r="D9" s="1" t="s">
        <v>177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179</v>
      </c>
      <c r="C11" s="26"/>
      <c r="D11" s="1" t="s">
        <v>180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181</v>
      </c>
      <c r="C13" s="26"/>
      <c r="D13" s="1" t="s">
        <v>182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183</v>
      </c>
      <c r="C15" s="26"/>
      <c r="D15" s="1" t="s">
        <v>184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185</v>
      </c>
      <c r="C17" s="26"/>
      <c r="D17" s="1" t="s">
        <v>186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187</v>
      </c>
      <c r="C19" s="26"/>
      <c r="D19" s="1" t="s">
        <v>188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159</v>
      </c>
      <c r="C21" s="26"/>
      <c r="D21" s="1" t="s">
        <v>190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199</v>
      </c>
      <c r="C23" s="26"/>
      <c r="D23" s="1" t="s">
        <v>201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72"/>
  <sheetViews>
    <sheetView showGridLines="0" zoomScale="50" zoomScaleNormal="50" workbookViewId="0">
      <selection activeCell="F5" sqref="F5"/>
    </sheetView>
  </sheetViews>
  <sheetFormatPr defaultRowHeight="15.5" x14ac:dyDescent="0.35"/>
  <cols>
    <col min="1" max="11" width="8.6640625" style="4"/>
    <col min="12" max="12" width="17.08203125" style="4" bestFit="1" customWidth="1"/>
    <col min="13" max="13" width="10.6640625" style="4" bestFit="1" customWidth="1"/>
    <col min="14" max="14" width="11.75" style="4" bestFit="1" customWidth="1"/>
    <col min="15" max="21" width="8.6640625" style="4"/>
    <col min="22" max="22" width="15.58203125" style="4" customWidth="1"/>
    <col min="23" max="23" width="33.41406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4140625" style="4" customWidth="1"/>
    <col min="28" max="28" width="19.75" style="4" bestFit="1" customWidth="1"/>
    <col min="29" max="29" width="33.41406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6640625" style="4"/>
  </cols>
  <sheetData>
    <row r="5" spans="22:27" ht="33" customHeight="1" x14ac:dyDescent="0.35">
      <c r="V5" s="81" t="s">
        <v>193</v>
      </c>
      <c r="W5" s="81"/>
      <c r="X5" s="81"/>
    </row>
    <row r="6" spans="22:27" x14ac:dyDescent="0.35">
      <c r="V6" s="30" t="s">
        <v>169</v>
      </c>
      <c r="W6" s="30" t="s">
        <v>191</v>
      </c>
      <c r="X6" s="30" t="s">
        <v>192</v>
      </c>
    </row>
    <row r="7" spans="22:27" x14ac:dyDescent="0.35">
      <c r="V7" s="24">
        <v>44</v>
      </c>
      <c r="W7" s="31">
        <v>8.0309999999999988</v>
      </c>
      <c r="X7" s="31">
        <v>8.86</v>
      </c>
      <c r="Y7" s="22"/>
      <c r="Z7" s="22"/>
      <c r="AA7" s="22"/>
    </row>
    <row r="8" spans="22:27" x14ac:dyDescent="0.35">
      <c r="V8" s="24">
        <v>45</v>
      </c>
      <c r="W8" s="31">
        <v>8.5900000000000016</v>
      </c>
      <c r="X8" s="31">
        <v>7.9909999999999988</v>
      </c>
      <c r="Y8" s="22"/>
      <c r="Z8" s="22"/>
      <c r="AA8" s="22"/>
    </row>
    <row r="9" spans="22:27" x14ac:dyDescent="0.35">
      <c r="V9" s="24">
        <v>46</v>
      </c>
      <c r="W9" s="31">
        <v>8.0210000000000008</v>
      </c>
      <c r="X9" s="31">
        <v>8.6310000000000002</v>
      </c>
      <c r="Y9" s="22"/>
      <c r="Z9" s="22"/>
      <c r="AA9" s="22"/>
    </row>
    <row r="10" spans="22:27" x14ac:dyDescent="0.35">
      <c r="V10" s="24">
        <v>47</v>
      </c>
      <c r="W10" s="31">
        <v>8.8709999999999987</v>
      </c>
      <c r="X10" s="31">
        <v>7.9999999999999956</v>
      </c>
      <c r="Y10" s="22"/>
      <c r="Z10" s="22"/>
      <c r="AA10" s="22"/>
    </row>
    <row r="11" spans="22:27" x14ac:dyDescent="0.35">
      <c r="V11" s="24">
        <v>48</v>
      </c>
      <c r="W11" s="31">
        <v>8.09</v>
      </c>
      <c r="X11" s="31">
        <v>8.3609999999999953</v>
      </c>
      <c r="Y11" s="22"/>
      <c r="Z11" s="22"/>
      <c r="AA11" s="22"/>
    </row>
    <row r="12" spans="22:27" x14ac:dyDescent="0.35">
      <c r="V12" s="24">
        <v>49</v>
      </c>
      <c r="W12" s="31">
        <v>9.3209999999999997</v>
      </c>
      <c r="X12" s="31">
        <v>8.0999999999999979</v>
      </c>
      <c r="Y12" s="22"/>
      <c r="Z12" s="22"/>
      <c r="AA12" s="22"/>
    </row>
    <row r="13" spans="22:27" x14ac:dyDescent="0.35">
      <c r="V13" s="24">
        <v>50</v>
      </c>
      <c r="W13" s="31">
        <v>7.88</v>
      </c>
      <c r="X13" s="31">
        <v>8.5809999999999977</v>
      </c>
      <c r="Y13" s="22"/>
      <c r="Z13" s="22"/>
      <c r="AA13" s="22"/>
    </row>
    <row r="14" spans="22:27" x14ac:dyDescent="0.35">
      <c r="V14" s="24">
        <v>51</v>
      </c>
      <c r="W14" s="31">
        <v>9.0510000000000002</v>
      </c>
      <c r="X14" s="31">
        <v>8.7309999999999981</v>
      </c>
      <c r="Y14" s="22"/>
      <c r="Z14" s="22"/>
      <c r="AA14" s="22"/>
    </row>
    <row r="15" spans="22:27" x14ac:dyDescent="0.35">
      <c r="V15" s="24">
        <v>52</v>
      </c>
      <c r="W15" s="31">
        <v>9.3210000000000033</v>
      </c>
      <c r="X15" s="31">
        <v>9.8519388165000059</v>
      </c>
      <c r="Y15" s="22"/>
      <c r="Z15" s="22"/>
      <c r="AA15" s="22"/>
    </row>
    <row r="16" spans="22:27" x14ac:dyDescent="0.35">
      <c r="V16" s="24">
        <v>1</v>
      </c>
      <c r="W16" s="31">
        <v>8.73</v>
      </c>
      <c r="X16" s="31">
        <v>8.0799999999999965</v>
      </c>
      <c r="Y16" s="22"/>
      <c r="Z16" s="22"/>
      <c r="AA16" s="22"/>
    </row>
    <row r="17" spans="22:27" x14ac:dyDescent="0.35">
      <c r="V17" s="24">
        <v>2</v>
      </c>
      <c r="W17" s="31">
        <v>8.3000000000000007</v>
      </c>
      <c r="X17" s="31">
        <v>9.3500000000000032</v>
      </c>
      <c r="Y17" s="22"/>
      <c r="Z17" s="22"/>
      <c r="AA17" s="22"/>
    </row>
    <row r="18" spans="22:27" x14ac:dyDescent="0.35">
      <c r="V18" s="24">
        <v>3</v>
      </c>
      <c r="W18" s="31">
        <v>8.5100000000000016</v>
      </c>
      <c r="X18" s="31">
        <v>8.27</v>
      </c>
      <c r="Y18" s="22"/>
      <c r="Z18" s="22"/>
      <c r="AA18" s="22"/>
    </row>
    <row r="19" spans="22:27" x14ac:dyDescent="0.35">
      <c r="V19" s="24">
        <v>4</v>
      </c>
      <c r="W19" s="31">
        <v>8.9400000000000013</v>
      </c>
      <c r="X19" s="31">
        <v>9.5400000000000027</v>
      </c>
      <c r="Y19" s="22"/>
      <c r="Z19" s="22"/>
      <c r="AA19" s="22"/>
    </row>
    <row r="20" spans="22:27" x14ac:dyDescent="0.35">
      <c r="V20" s="24">
        <v>5</v>
      </c>
      <c r="W20" s="31">
        <v>8.75</v>
      </c>
      <c r="X20" s="31">
        <v>8.8900000000000023</v>
      </c>
      <c r="Y20" s="22"/>
      <c r="Z20" s="22"/>
      <c r="AA20" s="22"/>
    </row>
    <row r="21" spans="22:27" x14ac:dyDescent="0.35">
      <c r="V21" s="24">
        <v>6</v>
      </c>
      <c r="W21" s="31">
        <v>8.5500000000000007</v>
      </c>
      <c r="X21" s="31">
        <v>7.2299999999999995</v>
      </c>
      <c r="Y21" s="22"/>
      <c r="Z21" s="22"/>
      <c r="AA21" s="22"/>
    </row>
    <row r="22" spans="22:27" x14ac:dyDescent="0.35">
      <c r="V22" s="24">
        <v>7</v>
      </c>
      <c r="W22" s="31">
        <v>8.4600000000000026</v>
      </c>
      <c r="X22" s="31">
        <v>8.3199999999999985</v>
      </c>
      <c r="Y22" s="22"/>
      <c r="Z22" s="22"/>
      <c r="AA22" s="22"/>
    </row>
    <row r="23" spans="22:27" x14ac:dyDescent="0.35">
      <c r="V23" s="24">
        <v>8</v>
      </c>
      <c r="W23" s="31">
        <v>8.389999999999997</v>
      </c>
      <c r="X23" s="31">
        <v>8.33</v>
      </c>
      <c r="Y23" s="22"/>
      <c r="Z23" s="22"/>
      <c r="AA23" s="22"/>
    </row>
    <row r="24" spans="22:27" x14ac:dyDescent="0.35">
      <c r="V24" s="24">
        <v>9</v>
      </c>
      <c r="W24" s="31">
        <v>8.8300000000000018</v>
      </c>
      <c r="X24" s="31">
        <v>9.629999999999999</v>
      </c>
      <c r="Y24" s="22"/>
      <c r="Z24" s="22"/>
      <c r="AA24" s="22"/>
    </row>
    <row r="25" spans="22:27" x14ac:dyDescent="0.35">
      <c r="V25" s="24">
        <v>10</v>
      </c>
      <c r="W25" s="31">
        <v>7.7999999999999989</v>
      </c>
      <c r="X25" s="31">
        <v>8.1499999999999968</v>
      </c>
      <c r="Y25" s="22"/>
      <c r="Z25" s="22"/>
      <c r="AA25" s="22"/>
    </row>
    <row r="26" spans="22:27" x14ac:dyDescent="0.35">
      <c r="V26" s="24">
        <v>11</v>
      </c>
      <c r="W26" s="31">
        <v>8.34</v>
      </c>
      <c r="X26" s="31">
        <v>7.1899999999999977</v>
      </c>
      <c r="Y26" s="22"/>
      <c r="Z26" s="22"/>
      <c r="AA26" s="22"/>
    </row>
    <row r="27" spans="22:27" x14ac:dyDescent="0.35">
      <c r="V27" s="24">
        <v>12</v>
      </c>
      <c r="W27" s="31">
        <v>8.7700000000000014</v>
      </c>
      <c r="X27" s="31">
        <v>8.7500000000000053</v>
      </c>
      <c r="Y27" s="22"/>
      <c r="Z27" s="22"/>
      <c r="AA27" s="22"/>
    </row>
    <row r="28" spans="22:27" x14ac:dyDescent="0.35">
      <c r="V28" s="24">
        <v>13</v>
      </c>
      <c r="W28" s="31">
        <v>7.7099999999999991</v>
      </c>
      <c r="X28" s="31">
        <v>7.509999999999998</v>
      </c>
      <c r="Y28" s="22"/>
      <c r="Z28" s="22"/>
      <c r="AA28" s="22"/>
    </row>
    <row r="29" spans="22:27" x14ac:dyDescent="0.35">
      <c r="V29" s="24">
        <v>14</v>
      </c>
      <c r="W29" s="31">
        <v>8.1099999999999977</v>
      </c>
      <c r="X29" s="31">
        <v>8.3499999999999979</v>
      </c>
      <c r="Y29" s="22"/>
      <c r="Z29" s="22"/>
      <c r="AA29" s="22"/>
    </row>
    <row r="30" spans="22:27" x14ac:dyDescent="0.35">
      <c r="V30" s="24">
        <v>15</v>
      </c>
      <c r="W30" s="31">
        <v>8.2099999999999973</v>
      </c>
      <c r="X30" s="31">
        <v>7.6799999999999971</v>
      </c>
      <c r="Y30" s="22"/>
      <c r="Z30" s="22"/>
      <c r="AA30" s="22"/>
    </row>
    <row r="31" spans="22:27" x14ac:dyDescent="0.35">
      <c r="V31" s="24">
        <v>16</v>
      </c>
      <c r="W31" s="31">
        <v>7.72</v>
      </c>
      <c r="X31" s="31">
        <v>8.27</v>
      </c>
      <c r="Y31" s="22"/>
      <c r="Z31" s="22"/>
      <c r="AA31" s="22"/>
    </row>
    <row r="32" spans="22:27" x14ac:dyDescent="0.35">
      <c r="V32" s="24">
        <v>17</v>
      </c>
      <c r="W32" s="31">
        <v>7.5699999999999994</v>
      </c>
      <c r="X32" s="31">
        <v>7.719999999999998</v>
      </c>
      <c r="Y32" s="22"/>
      <c r="Z32" s="22"/>
      <c r="AA32" s="22"/>
    </row>
    <row r="33" spans="13:46" x14ac:dyDescent="0.35">
      <c r="V33" s="4">
        <v>29</v>
      </c>
      <c r="W33" s="4">
        <v>7.6599999999999993</v>
      </c>
      <c r="X33" s="4">
        <v>9.0500000000000007</v>
      </c>
      <c r="Y33" s="22"/>
      <c r="Z33" s="22"/>
      <c r="AA33" s="22"/>
      <c r="AT33" s="10"/>
    </row>
    <row r="34" spans="13:46" ht="21" x14ac:dyDescent="0.35">
      <c r="V34" s="81" t="s">
        <v>194</v>
      </c>
      <c r="W34" s="81"/>
      <c r="X34" s="81"/>
      <c r="Y34" s="81"/>
      <c r="Z34" s="22"/>
      <c r="AA34" s="22"/>
      <c r="AT34" s="10"/>
    </row>
    <row r="35" spans="13:46" x14ac:dyDescent="0.35">
      <c r="V35" s="33" t="s">
        <v>131</v>
      </c>
      <c r="W35" s="30" t="s">
        <v>374</v>
      </c>
      <c r="X35" s="30" t="s">
        <v>375</v>
      </c>
      <c r="Y35" s="23" t="s">
        <v>210</v>
      </c>
      <c r="Z35" s="23"/>
      <c r="AA35" s="22"/>
      <c r="AT35" s="10"/>
    </row>
    <row r="36" spans="13:46" x14ac:dyDescent="0.35">
      <c r="V36" s="22" t="s">
        <v>102</v>
      </c>
      <c r="W36" s="31">
        <v>1.3700000000000003</v>
      </c>
      <c r="X36" s="31">
        <v>1.5600000000000003</v>
      </c>
      <c r="Y36" s="32">
        <f>X36-W36</f>
        <v>0.18999999999999995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26</v>
      </c>
      <c r="W37" s="31">
        <v>1.6400000000000006</v>
      </c>
      <c r="X37" s="31">
        <v>1.5400000000000005</v>
      </c>
      <c r="Y37" s="32">
        <f t="shared" ref="Y37:Y51" si="0">X37-W37</f>
        <v>-0.10000000000000009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117</v>
      </c>
      <c r="W38" s="31">
        <v>2.0200000000000009</v>
      </c>
      <c r="X38" s="31">
        <v>1.5100000000000005</v>
      </c>
      <c r="Y38" s="32">
        <f t="shared" si="0"/>
        <v>-0.51000000000000045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98</v>
      </c>
      <c r="W39" s="31">
        <v>0.64</v>
      </c>
      <c r="X39" s="31">
        <v>0.63</v>
      </c>
      <c r="Y39" s="32">
        <f t="shared" si="0"/>
        <v>-1.0000000000000009E-2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58</v>
      </c>
      <c r="W40" s="31">
        <v>0.22999999999999998</v>
      </c>
      <c r="X40" s="31">
        <v>0.44</v>
      </c>
      <c r="Y40" s="32">
        <f t="shared" si="0"/>
        <v>0.21000000000000002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71</v>
      </c>
      <c r="W41" s="31">
        <v>0.42000000000000004</v>
      </c>
      <c r="X41" s="31">
        <v>0.42000000000000004</v>
      </c>
      <c r="Y41" s="32">
        <f t="shared" si="0"/>
        <v>0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77</v>
      </c>
      <c r="W42" s="31">
        <v>0.27</v>
      </c>
      <c r="X42" s="31">
        <v>0.21000000000000002</v>
      </c>
      <c r="Y42" s="32">
        <f t="shared" si="0"/>
        <v>-0.06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17</v>
      </c>
      <c r="W43" s="31">
        <v>0.19</v>
      </c>
      <c r="X43" s="31">
        <v>0.19</v>
      </c>
      <c r="Y43" s="32">
        <f t="shared" si="0"/>
        <v>0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104</v>
      </c>
      <c r="W44" s="31">
        <v>0.22</v>
      </c>
      <c r="X44" s="31">
        <v>0.19</v>
      </c>
      <c r="Y44" s="32">
        <f t="shared" si="0"/>
        <v>-0.03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82</v>
      </c>
      <c r="W45" s="31">
        <v>7.0000000000000007E-2</v>
      </c>
      <c r="X45" s="31">
        <v>0.14000000000000001</v>
      </c>
      <c r="Y45" s="32">
        <f t="shared" si="0"/>
        <v>7.0000000000000007E-2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78</v>
      </c>
      <c r="W46" s="31">
        <v>0.06</v>
      </c>
      <c r="X46" s="31">
        <v>0.13</v>
      </c>
      <c r="Y46" s="32">
        <f t="shared" si="0"/>
        <v>7.0000000000000007E-2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112</v>
      </c>
      <c r="W47" s="31">
        <v>0.12</v>
      </c>
      <c r="X47" s="31">
        <v>0.12</v>
      </c>
      <c r="Y47" s="32">
        <f t="shared" si="0"/>
        <v>0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110</v>
      </c>
      <c r="W48" s="31">
        <v>0.16</v>
      </c>
      <c r="X48" s="31">
        <v>0.11</v>
      </c>
      <c r="Y48" s="32">
        <f t="shared" si="0"/>
        <v>-0.05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50</v>
      </c>
      <c r="W49" s="31">
        <v>7.0000000000000007E-2</v>
      </c>
      <c r="X49" s="31">
        <v>0.08</v>
      </c>
      <c r="Y49" s="32">
        <f t="shared" si="0"/>
        <v>9.999999999999995E-3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206</v>
      </c>
      <c r="W50" s="31">
        <v>0.08</v>
      </c>
      <c r="X50" s="31">
        <v>0.08</v>
      </c>
      <c r="Y50" s="32">
        <f t="shared" si="0"/>
        <v>0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87</v>
      </c>
      <c r="W51" s="31">
        <v>0.06</v>
      </c>
      <c r="X51" s="31">
        <v>0.08</v>
      </c>
      <c r="Y51" s="32">
        <f t="shared" si="0"/>
        <v>2.0000000000000004E-2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20</v>
      </c>
      <c r="W52" s="31">
        <v>7.0000000000000007E-2</v>
      </c>
      <c r="X52" s="31">
        <v>7.0000000000000007E-2</v>
      </c>
      <c r="Y52" s="32">
        <f t="shared" ref="Y52" si="1">X52-W52</f>
        <v>0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41</v>
      </c>
      <c r="W53" s="31">
        <v>7.0000000000000007E-2</v>
      </c>
      <c r="X53" s="31">
        <v>7.0000000000000007E-2</v>
      </c>
      <c r="Y53" s="32">
        <f t="shared" ref="Y53:Y54" si="2">X53-W53</f>
        <v>0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22</v>
      </c>
      <c r="W54" s="31">
        <v>0.22999999999999998</v>
      </c>
      <c r="X54" s="31">
        <v>0</v>
      </c>
      <c r="Y54" s="32">
        <f t="shared" si="2"/>
        <v>-0.22999999999999998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AB55" s="22"/>
      <c r="AC55" s="31"/>
      <c r="AD55" s="31"/>
      <c r="AE55" s="32"/>
      <c r="AL55" s="22"/>
      <c r="AM55" s="22"/>
    </row>
    <row r="56" spans="12:39" x14ac:dyDescent="0.35">
      <c r="M56" s="22"/>
      <c r="N56" s="22"/>
      <c r="O56" s="22"/>
      <c r="P56" s="22"/>
      <c r="Q56" s="22"/>
      <c r="R56" s="22"/>
      <c r="S56" s="22"/>
      <c r="AF56" s="22"/>
      <c r="AG56" s="22"/>
    </row>
    <row r="57" spans="12:39" x14ac:dyDescent="0.35">
      <c r="M57" s="22"/>
      <c r="N57" s="22"/>
      <c r="O57" s="22"/>
      <c r="P57" s="22"/>
      <c r="Q57" s="22"/>
      <c r="R57" s="22"/>
      <c r="S57" s="22"/>
      <c r="AF57" s="22"/>
      <c r="AG57" s="22"/>
    </row>
    <row r="58" spans="12:39" ht="21" x14ac:dyDescent="0.35">
      <c r="M58" s="22"/>
      <c r="N58" s="22"/>
      <c r="O58" s="22"/>
      <c r="P58" s="22"/>
      <c r="Q58" s="22"/>
      <c r="R58" s="22"/>
      <c r="S58" s="22"/>
      <c r="V58" s="82" t="s">
        <v>195</v>
      </c>
      <c r="W58" s="82"/>
      <c r="X58" s="82"/>
      <c r="Y58" s="82"/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V59" s="33" t="s">
        <v>131</v>
      </c>
      <c r="W59" s="30" t="s">
        <v>376</v>
      </c>
      <c r="X59" s="30" t="s">
        <v>377</v>
      </c>
      <c r="Y59" s="23" t="s">
        <v>210</v>
      </c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22" t="s">
        <v>117</v>
      </c>
      <c r="W60" s="31">
        <v>42.609999999999722</v>
      </c>
      <c r="X60" s="31">
        <v>62.059999999999427</v>
      </c>
      <c r="Y60" s="32">
        <f>Table6[[#This Row],[Weeks 44 (2023) to 17 (2024)]]-Table6[[#This Row],[Weeks 44 (2022) to 17 (2023)]]</f>
        <v>19.449999999999704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26</v>
      </c>
      <c r="W61" s="31">
        <v>42.189999999999884</v>
      </c>
      <c r="X61" s="31">
        <v>52.289999999999914</v>
      </c>
      <c r="Y61" s="32">
        <f>Table6[[#This Row],[Weeks 44 (2023) to 17 (2024)]]-Table6[[#This Row],[Weeks 44 (2022) to 17 (2023)]]</f>
        <v>10.10000000000003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102</v>
      </c>
      <c r="W62" s="31">
        <v>40.979999999999869</v>
      </c>
      <c r="X62" s="31">
        <v>50.650000000000162</v>
      </c>
      <c r="Y62" s="32">
        <f>Table6[[#This Row],[Weeks 44 (2023) to 17 (2024)]]-Table6[[#This Row],[Weeks 44 (2022) to 17 (2023)]]</f>
        <v>9.670000000000293</v>
      </c>
      <c r="Z62" s="32"/>
    </row>
    <row r="63" spans="12:39" x14ac:dyDescent="0.35">
      <c r="V63" s="22" t="s">
        <v>98</v>
      </c>
      <c r="W63" s="31">
        <v>16.710000000000012</v>
      </c>
      <c r="X63" s="31">
        <v>21.899999999999952</v>
      </c>
      <c r="Y63" s="32">
        <f>Table6[[#This Row],[Weeks 44 (2023) to 17 (2024)]]-Table6[[#This Row],[Weeks 44 (2022) to 17 (2023)]]</f>
        <v>5.1899999999999409</v>
      </c>
      <c r="Z63" s="32"/>
    </row>
    <row r="64" spans="12:39" x14ac:dyDescent="0.35">
      <c r="V64" s="22" t="s">
        <v>71</v>
      </c>
      <c r="W64" s="31">
        <v>14.690000000000015</v>
      </c>
      <c r="X64" s="31">
        <v>18.43</v>
      </c>
      <c r="Y64" s="32">
        <f>Table6[[#This Row],[Weeks 44 (2023) to 17 (2024)]]-Table6[[#This Row],[Weeks 44 (2022) to 17 (2023)]]</f>
        <v>3.7399999999999842</v>
      </c>
      <c r="Z64" s="32"/>
    </row>
    <row r="65" spans="3:26" x14ac:dyDescent="0.35">
      <c r="V65" s="22" t="s">
        <v>58</v>
      </c>
      <c r="W65" s="31">
        <v>7.4299999999999891</v>
      </c>
      <c r="X65" s="31">
        <v>9.7409999999999926</v>
      </c>
      <c r="Y65" s="32">
        <f>Table6[[#This Row],[Weeks 44 (2023) to 17 (2024)]]-Table6[[#This Row],[Weeks 44 (2022) to 17 (2023)]]</f>
        <v>2.3110000000000035</v>
      </c>
      <c r="Z65" s="32"/>
    </row>
    <row r="66" spans="3:26" x14ac:dyDescent="0.35">
      <c r="V66" s="22" t="s">
        <v>77</v>
      </c>
      <c r="W66" s="31">
        <v>6.3099999999999969</v>
      </c>
      <c r="X66" s="31">
        <v>8.6599999999999966</v>
      </c>
      <c r="Y66" s="32">
        <f>Table6[[#This Row],[Weeks 44 (2023) to 17 (2024)]]-Table6[[#This Row],[Weeks 44 (2022) to 17 (2023)]]</f>
        <v>2.3499999999999996</v>
      </c>
      <c r="Z66" s="32"/>
    </row>
    <row r="67" spans="3:26" x14ac:dyDescent="0.35">
      <c r="V67" s="22" t="s">
        <v>17</v>
      </c>
      <c r="W67" s="31">
        <v>5.2100000000000017</v>
      </c>
      <c r="X67" s="31">
        <v>7.5799999999999947</v>
      </c>
      <c r="Y67" s="32">
        <f>Table6[[#This Row],[Weeks 44 (2023) to 17 (2024)]]-Table6[[#This Row],[Weeks 44 (2022) to 17 (2023)]]</f>
        <v>2.369999999999993</v>
      </c>
      <c r="Z67" s="32"/>
    </row>
    <row r="68" spans="3:26" x14ac:dyDescent="0.35">
      <c r="V68" s="22" t="s">
        <v>104</v>
      </c>
      <c r="W68" s="31">
        <v>5.64</v>
      </c>
      <c r="X68" s="31">
        <v>7.299999999999998</v>
      </c>
      <c r="Y68" s="32">
        <f>Table6[[#This Row],[Weeks 44 (2023) to 17 (2024)]]-Table6[[#This Row],[Weeks 44 (2022) to 17 (2023)]]</f>
        <v>1.6599999999999984</v>
      </c>
      <c r="Z68" s="32"/>
    </row>
    <row r="69" spans="3:26" x14ac:dyDescent="0.35">
      <c r="V69" s="22" t="s">
        <v>110</v>
      </c>
      <c r="W69" s="31">
        <v>4.1099999999999994</v>
      </c>
      <c r="X69" s="31">
        <v>5.1000000000000005</v>
      </c>
      <c r="Y69" s="32">
        <f>Table6[[#This Row],[Weeks 44 (2023) to 17 (2024)]]-Table6[[#This Row],[Weeks 44 (2022) to 17 (2023)]]</f>
        <v>0.9900000000000011</v>
      </c>
      <c r="Z69" s="32"/>
    </row>
    <row r="70" spans="3:26" x14ac:dyDescent="0.35">
      <c r="V70" s="22" t="s">
        <v>82</v>
      </c>
      <c r="W70" s="31">
        <v>4.2000000000000011</v>
      </c>
      <c r="X70" s="31">
        <v>5.0400000000000018</v>
      </c>
      <c r="Y70" s="32">
        <f>Table6[[#This Row],[Weeks 44 (2023) to 17 (2024)]]-Table6[[#This Row],[Weeks 44 (2022) to 17 (2023)]]</f>
        <v>0.84000000000000075</v>
      </c>
      <c r="Z70" s="32"/>
    </row>
    <row r="71" spans="3:26" x14ac:dyDescent="0.35">
      <c r="V71" s="22" t="s">
        <v>112</v>
      </c>
      <c r="W71" s="31">
        <v>2.2200000000000015</v>
      </c>
      <c r="X71" s="31">
        <v>3.3400000000000012</v>
      </c>
      <c r="Y71" s="32">
        <f>Table6[[#This Row],[Weeks 44 (2023) to 17 (2024)]]-Table6[[#This Row],[Weeks 44 (2022) to 17 (2023)]]</f>
        <v>1.1199999999999997</v>
      </c>
      <c r="Z71" s="32"/>
    </row>
    <row r="72" spans="3:26" x14ac:dyDescent="0.35">
      <c r="V72" s="22" t="s">
        <v>41</v>
      </c>
      <c r="W72" s="31">
        <v>2.4800000000000009</v>
      </c>
      <c r="X72" s="31">
        <v>3.2099999999999991</v>
      </c>
      <c r="Y72" s="32">
        <f>Table6[[#This Row],[Weeks 44 (2023) to 17 (2024)]]-Table6[[#This Row],[Weeks 44 (2022) to 17 (2023)]]</f>
        <v>0.72999999999999821</v>
      </c>
      <c r="Z72" s="32"/>
    </row>
    <row r="73" spans="3:26" x14ac:dyDescent="0.35">
      <c r="V73" s="22" t="s">
        <v>78</v>
      </c>
      <c r="W73" s="31">
        <v>2.4400000000000017</v>
      </c>
      <c r="X73" s="31">
        <v>2.8400000000000007</v>
      </c>
      <c r="Y73" s="32">
        <f>Table6[[#This Row],[Weeks 44 (2023) to 17 (2024)]]-Table6[[#This Row],[Weeks 44 (2022) to 17 (2023)]]</f>
        <v>0.39999999999999902</v>
      </c>
      <c r="Z73" s="32"/>
    </row>
    <row r="74" spans="3:26" x14ac:dyDescent="0.35">
      <c r="V74" s="22" t="s">
        <v>87</v>
      </c>
      <c r="W74" s="31">
        <v>2.0300000000000011</v>
      </c>
      <c r="X74" s="31">
        <v>2.6300000000000012</v>
      </c>
      <c r="Y74" s="32">
        <f>Table6[[#This Row],[Weeks 44 (2023) to 17 (2024)]]-Table6[[#This Row],[Weeks 44 (2022) to 17 (2023)]]</f>
        <v>0.60000000000000009</v>
      </c>
      <c r="Z74" s="32"/>
    </row>
    <row r="75" spans="3:26" x14ac:dyDescent="0.35">
      <c r="M75" s="9" t="s">
        <v>139</v>
      </c>
      <c r="N75" s="9" t="s">
        <v>137</v>
      </c>
      <c r="O75" s="9" t="s">
        <v>138</v>
      </c>
      <c r="V75" s="22" t="s">
        <v>206</v>
      </c>
      <c r="W75" s="31">
        <v>0.64</v>
      </c>
      <c r="X75" s="31">
        <v>2.2400000000000007</v>
      </c>
      <c r="Y75" s="32">
        <f>Table6[[#This Row],[Weeks 44 (2023) to 17 (2024)]]-Table6[[#This Row],[Weeks 44 (2022) to 17 (2023)]]</f>
        <v>1.6000000000000005</v>
      </c>
      <c r="Z75" s="32"/>
    </row>
    <row r="76" spans="3:26" x14ac:dyDescent="0.35">
      <c r="C76" s="11" t="s">
        <v>139</v>
      </c>
      <c r="D76" s="9" t="s">
        <v>137</v>
      </c>
      <c r="E76" s="9" t="s">
        <v>136</v>
      </c>
      <c r="M76" s="4" t="s">
        <v>64</v>
      </c>
      <c r="N76" s="4">
        <v>46.409999999999989</v>
      </c>
      <c r="O76" s="4">
        <v>50.56</v>
      </c>
      <c r="V76" s="22" t="s">
        <v>20</v>
      </c>
      <c r="W76" s="31">
        <v>1.8800000000000012</v>
      </c>
      <c r="X76" s="31">
        <v>2.080000000000001</v>
      </c>
      <c r="Y76" s="32">
        <f>Table6[[#This Row],[Weeks 44 (2023) to 17 (2024)]]-Table6[[#This Row],[Weeks 44 (2022) to 17 (2023)]]</f>
        <v>0.19999999999999973</v>
      </c>
      <c r="Z76" s="32"/>
    </row>
    <row r="77" spans="3:26" x14ac:dyDescent="0.35">
      <c r="C77" s="10" t="s">
        <v>83</v>
      </c>
      <c r="D77" s="4">
        <v>1.2500000000000004</v>
      </c>
      <c r="E77" s="4">
        <v>1.37</v>
      </c>
      <c r="M77" s="4" t="s">
        <v>83</v>
      </c>
      <c r="N77" s="4">
        <v>41.45000000000001</v>
      </c>
      <c r="O77" s="4">
        <v>50.859999999999957</v>
      </c>
      <c r="V77" s="22" t="s">
        <v>50</v>
      </c>
      <c r="W77" s="31">
        <v>1.6500000000000006</v>
      </c>
      <c r="X77" s="31">
        <v>2.0800000000000005</v>
      </c>
      <c r="Y77" s="32">
        <f>Table6[[#This Row],[Weeks 44 (2023) to 17 (2024)]]-Table6[[#This Row],[Weeks 44 (2022) to 17 (2023)]]</f>
        <v>0.42999999999999994</v>
      </c>
      <c r="Z77" s="32"/>
    </row>
    <row r="78" spans="3:26" x14ac:dyDescent="0.35">
      <c r="C78" s="10" t="s">
        <v>64</v>
      </c>
      <c r="D78" s="4">
        <v>1.5200000000000007</v>
      </c>
      <c r="E78" s="4">
        <v>1.0600000000000005</v>
      </c>
      <c r="M78" s="4" t="s">
        <v>92</v>
      </c>
      <c r="N78" s="4">
        <v>25.779999999999912</v>
      </c>
      <c r="O78" s="4">
        <v>30.539999999999864</v>
      </c>
      <c r="V78" s="22" t="s">
        <v>22</v>
      </c>
      <c r="W78" s="31">
        <v>4.1599999999999993</v>
      </c>
      <c r="X78" s="31">
        <v>1.1399999999999999</v>
      </c>
      <c r="Y78" s="32">
        <f>Table6[[#This Row],[Weeks 44 (2023) to 17 (2024)]]-Table6[[#This Row],[Weeks 44 (2022) to 17 (2023)]]</f>
        <v>-3.0199999999999996</v>
      </c>
    </row>
    <row r="79" spans="3:26" x14ac:dyDescent="0.35">
      <c r="C79" s="10" t="s">
        <v>92</v>
      </c>
      <c r="D79" s="4">
        <v>0.58000000000000007</v>
      </c>
      <c r="E79" s="4">
        <v>0.95000000000000018</v>
      </c>
      <c r="M79" s="4" t="s">
        <v>57</v>
      </c>
      <c r="N79" s="4">
        <v>16.510000000000026</v>
      </c>
      <c r="O79" s="4">
        <v>15.200000000000001</v>
      </c>
      <c r="V79" s="22" t="s">
        <v>42</v>
      </c>
      <c r="W79" s="31">
        <v>0.76999999999999991</v>
      </c>
      <c r="X79" s="31">
        <v>0.9700000000000002</v>
      </c>
      <c r="Y79" s="32">
        <f>Table6[[#This Row],[Weeks 44 (2023) to 17 (2024)]]-Table6[[#This Row],[Weeks 44 (2022) to 17 (2023)]]</f>
        <v>0.20000000000000029</v>
      </c>
    </row>
    <row r="80" spans="3:26" ht="18" customHeight="1" x14ac:dyDescent="0.35">
      <c r="C80" s="10" t="s">
        <v>100</v>
      </c>
      <c r="D80" s="4">
        <v>0.48</v>
      </c>
      <c r="E80" s="4">
        <v>0.37</v>
      </c>
      <c r="M80" s="4" t="s">
        <v>106</v>
      </c>
      <c r="N80" s="4">
        <v>10.970000000000013</v>
      </c>
      <c r="O80" s="4">
        <v>12.000000000000012</v>
      </c>
      <c r="V80" s="22" t="s">
        <v>235</v>
      </c>
      <c r="W80" s="31">
        <v>0</v>
      </c>
      <c r="X80" s="31">
        <v>7.0000000000000007E-2</v>
      </c>
      <c r="Y80" s="32">
        <f>Table6[[#This Row],[Weeks 44 (2023) to 17 (2024)]]-Table6[[#This Row],[Weeks 44 (2022) to 17 (2023)]]</f>
        <v>7.0000000000000007E-2</v>
      </c>
    </row>
    <row r="81" spans="3:27" x14ac:dyDescent="0.35">
      <c r="C81" s="10" t="s">
        <v>57</v>
      </c>
      <c r="D81" s="4">
        <v>0.49000000000000005</v>
      </c>
      <c r="E81" s="4">
        <v>0.35000000000000003</v>
      </c>
      <c r="M81" s="4" t="s">
        <v>100</v>
      </c>
      <c r="N81" s="4">
        <v>11.000000000000002</v>
      </c>
      <c r="O81" s="4">
        <v>8.7399999999999949</v>
      </c>
      <c r="AA81" s="23"/>
    </row>
    <row r="82" spans="3:27" x14ac:dyDescent="0.35">
      <c r="C82" s="10" t="s">
        <v>106</v>
      </c>
      <c r="D82" s="4">
        <v>0.18</v>
      </c>
      <c r="E82" s="4">
        <v>0.41000000000000003</v>
      </c>
      <c r="M82" s="4" t="s">
        <v>52</v>
      </c>
      <c r="N82" s="4">
        <v>10.01</v>
      </c>
      <c r="O82" s="4">
        <v>8.7700000000000014</v>
      </c>
      <c r="AA82" s="32"/>
    </row>
    <row r="83" spans="3:27" x14ac:dyDescent="0.35">
      <c r="C83" s="10" t="s">
        <v>52</v>
      </c>
      <c r="D83" s="4">
        <v>0.26</v>
      </c>
      <c r="E83" s="4">
        <v>0.21</v>
      </c>
      <c r="M83" s="4" t="s">
        <v>115</v>
      </c>
      <c r="N83" s="4">
        <v>10.080000000000011</v>
      </c>
      <c r="O83" s="4">
        <v>7.6400000000000041</v>
      </c>
      <c r="AA83" s="32"/>
    </row>
    <row r="84" spans="3:27" ht="21" x14ac:dyDescent="0.35">
      <c r="C84" s="10" t="s">
        <v>79</v>
      </c>
      <c r="D84" s="4">
        <v>0.22999999999999998</v>
      </c>
      <c r="E84" s="4">
        <v>0.14000000000000001</v>
      </c>
      <c r="M84" s="4" t="s">
        <v>111</v>
      </c>
      <c r="N84" s="4">
        <v>8.1799999999999908</v>
      </c>
      <c r="O84" s="4">
        <v>4.9899999999999984</v>
      </c>
      <c r="V84" s="81" t="s">
        <v>196</v>
      </c>
      <c r="W84" s="81"/>
      <c r="X84" s="81"/>
      <c r="Y84" s="81"/>
      <c r="AA84" s="32"/>
    </row>
    <row r="85" spans="3:27" x14ac:dyDescent="0.35">
      <c r="C85" s="10" t="s">
        <v>70</v>
      </c>
      <c r="D85" s="4">
        <v>0.14000000000000001</v>
      </c>
      <c r="E85" s="4">
        <v>0.18</v>
      </c>
      <c r="M85" s="4" t="s">
        <v>62</v>
      </c>
      <c r="N85" s="4">
        <v>5.7099999999999911</v>
      </c>
      <c r="O85" s="4">
        <v>4.7099999999999964</v>
      </c>
      <c r="V85" s="34" t="s">
        <v>134</v>
      </c>
      <c r="W85" s="30" t="s">
        <v>374</v>
      </c>
      <c r="X85" s="30" t="s">
        <v>375</v>
      </c>
      <c r="Y85" s="30" t="s">
        <v>210</v>
      </c>
      <c r="AA85" s="32"/>
    </row>
    <row r="86" spans="3:27" x14ac:dyDescent="0.35">
      <c r="C86" s="10" t="s">
        <v>45</v>
      </c>
      <c r="D86" s="4">
        <v>0.13</v>
      </c>
      <c r="E86" s="4">
        <v>0.15000000000000002</v>
      </c>
      <c r="M86" s="4" t="s">
        <v>79</v>
      </c>
      <c r="N86" s="4">
        <v>4.1099999999999994</v>
      </c>
      <c r="O86" s="4">
        <v>5.3999999999999977</v>
      </c>
      <c r="V86" s="22" t="s">
        <v>83</v>
      </c>
      <c r="W86" s="31">
        <v>1.5100000000000007</v>
      </c>
      <c r="X86" s="31">
        <v>1.5100000000000005</v>
      </c>
      <c r="Y86" s="32">
        <f t="shared" ref="Y86:Y107" si="3">X86-W86</f>
        <v>0</v>
      </c>
      <c r="AA86" s="32"/>
    </row>
    <row r="87" spans="3:27" x14ac:dyDescent="0.35">
      <c r="C87" s="10" t="s">
        <v>62</v>
      </c>
      <c r="D87" s="4">
        <v>0.15</v>
      </c>
      <c r="E87" s="4">
        <v>0.12000000000000001</v>
      </c>
      <c r="M87" s="4" t="s">
        <v>109</v>
      </c>
      <c r="N87" s="4">
        <v>3.96</v>
      </c>
      <c r="O87" s="4">
        <v>4.43</v>
      </c>
      <c r="V87" s="22" t="s">
        <v>92</v>
      </c>
      <c r="W87" s="31">
        <v>0.54</v>
      </c>
      <c r="X87" s="31">
        <v>1</v>
      </c>
      <c r="Y87" s="32">
        <f t="shared" si="3"/>
        <v>0.45999999999999996</v>
      </c>
      <c r="AA87" s="32"/>
    </row>
    <row r="88" spans="3:27" x14ac:dyDescent="0.35">
      <c r="C88" s="10" t="s">
        <v>39</v>
      </c>
      <c r="E88" s="4">
        <v>0.24000000000000002</v>
      </c>
      <c r="M88" s="4" t="s">
        <v>75</v>
      </c>
      <c r="N88" s="4">
        <v>4.2999999999999989</v>
      </c>
      <c r="O88" s="4">
        <v>3.8699999999999992</v>
      </c>
      <c r="V88" s="22" t="s">
        <v>64</v>
      </c>
      <c r="W88" s="31">
        <v>1.1700000000000004</v>
      </c>
      <c r="X88" s="31">
        <v>0.90000000000000013</v>
      </c>
      <c r="Y88" s="32">
        <f t="shared" si="3"/>
        <v>-0.27000000000000024</v>
      </c>
      <c r="AA88" s="32"/>
    </row>
    <row r="89" spans="3:27" x14ac:dyDescent="0.35">
      <c r="C89" s="10" t="s">
        <v>109</v>
      </c>
      <c r="D89" s="4">
        <v>7.0000000000000007E-2</v>
      </c>
      <c r="E89" s="4">
        <v>0.15</v>
      </c>
      <c r="M89" s="4" t="s">
        <v>38</v>
      </c>
      <c r="N89" s="4">
        <v>5.2200000000000015</v>
      </c>
      <c r="O89" s="4">
        <v>2.5800000000000005</v>
      </c>
      <c r="V89" s="22" t="s">
        <v>75</v>
      </c>
      <c r="W89" s="31">
        <v>0.15000000000000002</v>
      </c>
      <c r="X89" s="31">
        <v>0.46000000000000008</v>
      </c>
      <c r="Y89" s="32">
        <f t="shared" si="3"/>
        <v>0.31000000000000005</v>
      </c>
      <c r="AA89" s="32"/>
    </row>
    <row r="90" spans="3:27" x14ac:dyDescent="0.35">
      <c r="C90" s="10" t="s">
        <v>58</v>
      </c>
      <c r="D90" s="4">
        <v>0.06</v>
      </c>
      <c r="E90" s="4">
        <v>0.14000000000000001</v>
      </c>
      <c r="M90" s="4" t="s">
        <v>35</v>
      </c>
      <c r="N90" s="4">
        <v>2.74</v>
      </c>
      <c r="O90" s="4">
        <v>3.4400000000000004</v>
      </c>
      <c r="V90" s="22" t="s">
        <v>52</v>
      </c>
      <c r="W90" s="31">
        <v>0.62000000000000011</v>
      </c>
      <c r="X90" s="31">
        <v>0.44000000000000006</v>
      </c>
      <c r="Y90" s="32">
        <f t="shared" si="3"/>
        <v>-0.18000000000000005</v>
      </c>
      <c r="AA90" s="32"/>
    </row>
    <row r="91" spans="3:27" x14ac:dyDescent="0.35">
      <c r="C91" s="10" t="s">
        <v>89</v>
      </c>
      <c r="D91" s="4">
        <v>0.06</v>
      </c>
      <c r="E91" s="4">
        <v>0.13</v>
      </c>
      <c r="M91" s="4" t="s">
        <v>70</v>
      </c>
      <c r="N91" s="4">
        <v>2.4900000000000007</v>
      </c>
      <c r="O91" s="4">
        <v>3.3700000000000006</v>
      </c>
      <c r="V91" s="22" t="s">
        <v>106</v>
      </c>
      <c r="W91" s="31">
        <v>0.27</v>
      </c>
      <c r="X91" s="31">
        <v>0.34</v>
      </c>
      <c r="Y91" s="32">
        <f t="shared" si="3"/>
        <v>7.0000000000000007E-2</v>
      </c>
      <c r="AA91" s="32"/>
    </row>
    <row r="92" spans="3:27" x14ac:dyDescent="0.35">
      <c r="C92" s="10" t="s">
        <v>71</v>
      </c>
      <c r="D92" s="4">
        <v>0.12</v>
      </c>
      <c r="E92" s="4">
        <v>0.06</v>
      </c>
      <c r="M92" s="4" t="s">
        <v>39</v>
      </c>
      <c r="N92" s="4">
        <v>0.80000000000000027</v>
      </c>
      <c r="O92" s="4">
        <v>4.6999999999999984</v>
      </c>
      <c r="V92" s="22" t="s">
        <v>109</v>
      </c>
      <c r="W92" s="31">
        <v>0.26</v>
      </c>
      <c r="X92" s="31">
        <v>0.32</v>
      </c>
      <c r="Y92" s="32">
        <f t="shared" si="3"/>
        <v>0.06</v>
      </c>
      <c r="AA92" s="32"/>
    </row>
    <row r="93" spans="3:27" x14ac:dyDescent="0.35">
      <c r="C93" s="10" t="s">
        <v>35</v>
      </c>
      <c r="D93" s="4">
        <v>0.05</v>
      </c>
      <c r="E93" s="4">
        <v>0.13</v>
      </c>
      <c r="M93" s="4" t="s">
        <v>89</v>
      </c>
      <c r="N93" s="4">
        <v>2.5900000000000003</v>
      </c>
      <c r="O93" s="4">
        <v>2.7800000000000002</v>
      </c>
      <c r="V93" s="22" t="s">
        <v>57</v>
      </c>
      <c r="W93" s="31">
        <v>0.41000000000000003</v>
      </c>
      <c r="X93" s="31">
        <v>0.3</v>
      </c>
      <c r="Y93" s="32">
        <f t="shared" si="3"/>
        <v>-0.11000000000000004</v>
      </c>
      <c r="AA93" s="32"/>
    </row>
    <row r="94" spans="3:27" x14ac:dyDescent="0.35">
      <c r="C94" s="10" t="s">
        <v>115</v>
      </c>
      <c r="D94" s="4">
        <v>0.16999999999999998</v>
      </c>
      <c r="M94" s="4" t="s">
        <v>96</v>
      </c>
      <c r="N94" s="4">
        <v>2.7400000000000011</v>
      </c>
      <c r="O94" s="4">
        <v>2.4200000000000013</v>
      </c>
      <c r="V94" s="22" t="s">
        <v>62</v>
      </c>
      <c r="W94" s="31">
        <v>0.2</v>
      </c>
      <c r="X94" s="31">
        <v>0.27</v>
      </c>
      <c r="Y94" s="32">
        <f t="shared" si="3"/>
        <v>7.0000000000000007E-2</v>
      </c>
      <c r="AA94" s="32"/>
    </row>
    <row r="95" spans="3:27" x14ac:dyDescent="0.35">
      <c r="C95" s="10" t="s">
        <v>111</v>
      </c>
      <c r="D95" s="4">
        <v>0.06</v>
      </c>
      <c r="E95" s="4">
        <v>7.0000000000000007E-2</v>
      </c>
      <c r="M95" s="4" t="s">
        <v>45</v>
      </c>
      <c r="N95" s="4">
        <v>1.8900000000000008</v>
      </c>
      <c r="O95" s="4">
        <v>2.5000000000000013</v>
      </c>
      <c r="V95" s="22" t="s">
        <v>96</v>
      </c>
      <c r="W95" s="31">
        <v>0.06</v>
      </c>
      <c r="X95" s="31">
        <v>0.23000000000000004</v>
      </c>
      <c r="Y95" s="32">
        <f t="shared" si="3"/>
        <v>0.17000000000000004</v>
      </c>
      <c r="AA95" s="32"/>
    </row>
    <row r="96" spans="3:27" x14ac:dyDescent="0.35">
      <c r="C96" s="10" t="s">
        <v>96</v>
      </c>
      <c r="D96" s="4">
        <v>7.0000000000000007E-2</v>
      </c>
      <c r="E96" s="4">
        <v>0.06</v>
      </c>
      <c r="M96" s="4" t="s">
        <v>88</v>
      </c>
      <c r="N96" s="4">
        <v>1.8500000000000005</v>
      </c>
      <c r="O96" s="4">
        <v>2.0200000000000009</v>
      </c>
      <c r="V96" s="22" t="s">
        <v>100</v>
      </c>
      <c r="W96" s="31">
        <v>0.28000000000000003</v>
      </c>
      <c r="X96" s="31">
        <v>0.21000000000000002</v>
      </c>
      <c r="Y96" s="32">
        <f t="shared" si="3"/>
        <v>-7.0000000000000007E-2</v>
      </c>
      <c r="AA96" s="32"/>
    </row>
    <row r="97" spans="3:27" x14ac:dyDescent="0.35">
      <c r="C97" s="10" t="s">
        <v>90</v>
      </c>
      <c r="D97" s="4">
        <v>0.05</v>
      </c>
      <c r="E97" s="4">
        <v>0.05</v>
      </c>
      <c r="M97" s="4" t="s">
        <v>58</v>
      </c>
      <c r="N97" s="4">
        <v>1.4600000000000009</v>
      </c>
      <c r="O97" s="4">
        <v>2.3900000000000015</v>
      </c>
      <c r="V97" s="22" t="s">
        <v>35</v>
      </c>
      <c r="W97" s="31">
        <v>0.1</v>
      </c>
      <c r="X97" s="31">
        <v>0.2</v>
      </c>
      <c r="Y97" s="32">
        <f t="shared" si="3"/>
        <v>0.1</v>
      </c>
      <c r="AA97" s="32"/>
    </row>
    <row r="98" spans="3:27" x14ac:dyDescent="0.35">
      <c r="C98" s="10" t="s">
        <v>88</v>
      </c>
      <c r="E98" s="4">
        <v>0.1</v>
      </c>
      <c r="M98" s="4" t="s">
        <v>24</v>
      </c>
      <c r="N98" s="4">
        <v>1.4600000000000006</v>
      </c>
      <c r="O98" s="4">
        <v>2.1200000000000014</v>
      </c>
      <c r="V98" s="22" t="s">
        <v>38</v>
      </c>
      <c r="W98" s="31">
        <v>0.19</v>
      </c>
      <c r="X98" s="31">
        <v>0.16</v>
      </c>
      <c r="Y98" s="32">
        <f t="shared" si="3"/>
        <v>-0.03</v>
      </c>
      <c r="AA98" s="32"/>
    </row>
    <row r="99" spans="3:27" x14ac:dyDescent="0.35">
      <c r="C99" s="10" t="s">
        <v>75</v>
      </c>
      <c r="D99" s="4">
        <v>0.08</v>
      </c>
      <c r="M99" s="4" t="s">
        <v>71</v>
      </c>
      <c r="N99" s="4">
        <v>1.880000000000001</v>
      </c>
      <c r="O99" s="4">
        <v>1.2600000000000007</v>
      </c>
      <c r="V99" s="22" t="s">
        <v>211</v>
      </c>
      <c r="W99" s="31">
        <v>7.0000000000000007E-2</v>
      </c>
      <c r="X99" s="31">
        <v>0.15000000000000002</v>
      </c>
      <c r="Y99" s="32">
        <f t="shared" si="3"/>
        <v>8.0000000000000016E-2</v>
      </c>
    </row>
    <row r="100" spans="3:27" x14ac:dyDescent="0.35">
      <c r="C100" s="10" t="s">
        <v>95</v>
      </c>
      <c r="D100" s="4">
        <v>0.05</v>
      </c>
      <c r="E100" s="4">
        <v>0.03</v>
      </c>
      <c r="M100" s="4" t="s">
        <v>55</v>
      </c>
      <c r="N100" s="4">
        <v>1.6200000000000008</v>
      </c>
      <c r="O100" s="4">
        <v>1.04</v>
      </c>
      <c r="V100" s="22" t="s">
        <v>79</v>
      </c>
      <c r="W100" s="31">
        <v>0.19</v>
      </c>
      <c r="X100" s="31">
        <v>0.15</v>
      </c>
      <c r="Y100" s="32">
        <f t="shared" si="3"/>
        <v>-4.0000000000000008E-2</v>
      </c>
    </row>
    <row r="101" spans="3:27" x14ac:dyDescent="0.35">
      <c r="C101" s="4" t="s">
        <v>38</v>
      </c>
      <c r="D101" s="4">
        <v>7.0000000000000007E-2</v>
      </c>
      <c r="M101" s="4" t="s">
        <v>112</v>
      </c>
      <c r="N101" s="4">
        <v>1.1100000000000005</v>
      </c>
      <c r="O101" s="4">
        <v>0.8600000000000001</v>
      </c>
      <c r="V101" s="22" t="s">
        <v>70</v>
      </c>
      <c r="W101" s="31">
        <v>7.0000000000000007E-2</v>
      </c>
      <c r="X101" s="31">
        <v>0.14000000000000001</v>
      </c>
      <c r="Y101" s="32">
        <f t="shared" si="3"/>
        <v>7.0000000000000007E-2</v>
      </c>
    </row>
    <row r="102" spans="3:27" x14ac:dyDescent="0.35">
      <c r="C102" s="4" t="s">
        <v>24</v>
      </c>
      <c r="D102" s="4">
        <v>0.01</v>
      </c>
      <c r="E102" s="4">
        <v>0.06</v>
      </c>
      <c r="M102" s="4" t="s">
        <v>74</v>
      </c>
      <c r="N102" s="4">
        <v>1.2900000000000007</v>
      </c>
      <c r="O102" s="4">
        <v>0.5</v>
      </c>
      <c r="V102" s="22" t="s">
        <v>47</v>
      </c>
      <c r="W102" s="31">
        <v>0</v>
      </c>
      <c r="X102" s="31">
        <v>0.11</v>
      </c>
      <c r="Y102" s="32">
        <f t="shared" si="3"/>
        <v>0.11</v>
      </c>
    </row>
    <row r="103" spans="3:27" x14ac:dyDescent="0.35">
      <c r="C103" s="4" t="s">
        <v>49</v>
      </c>
      <c r="D103" s="4">
        <v>0.02</v>
      </c>
      <c r="E103" s="4">
        <v>0.02</v>
      </c>
      <c r="M103" s="4" t="s">
        <v>49</v>
      </c>
      <c r="N103" s="4">
        <v>0.70000000000000018</v>
      </c>
      <c r="O103" s="4">
        <v>1.0800000000000005</v>
      </c>
      <c r="V103" s="22" t="s">
        <v>48</v>
      </c>
      <c r="W103" s="31">
        <v>7.0000000000000007E-2</v>
      </c>
      <c r="X103" s="31">
        <v>0.08</v>
      </c>
      <c r="Y103" s="32">
        <f t="shared" si="3"/>
        <v>9.999999999999995E-3</v>
      </c>
    </row>
    <row r="104" spans="3:27" x14ac:dyDescent="0.35">
      <c r="C104" s="4" t="s">
        <v>63</v>
      </c>
      <c r="D104" s="4">
        <v>0.04</v>
      </c>
      <c r="F104" s="10"/>
      <c r="M104" s="4" t="s">
        <v>95</v>
      </c>
      <c r="N104" s="4">
        <v>0.81000000000000028</v>
      </c>
      <c r="O104" s="4">
        <v>0.77000000000000013</v>
      </c>
      <c r="V104" s="22" t="s">
        <v>88</v>
      </c>
      <c r="W104" s="31">
        <v>0.09</v>
      </c>
      <c r="X104" s="31">
        <v>0.08</v>
      </c>
      <c r="Y104" s="32">
        <f t="shared" si="3"/>
        <v>-9.999999999999995E-3</v>
      </c>
    </row>
    <row r="105" spans="3:27" x14ac:dyDescent="0.35">
      <c r="F105" s="10"/>
      <c r="M105" s="4" t="s">
        <v>90</v>
      </c>
      <c r="N105" s="4">
        <v>0.4</v>
      </c>
      <c r="O105" s="4">
        <v>0.79000000000000026</v>
      </c>
      <c r="V105" s="22" t="s">
        <v>89</v>
      </c>
      <c r="W105" s="31">
        <v>0.06</v>
      </c>
      <c r="X105" s="31">
        <v>0.08</v>
      </c>
      <c r="Y105" s="32">
        <f t="shared" si="3"/>
        <v>2.0000000000000004E-2</v>
      </c>
    </row>
    <row r="106" spans="3:27" x14ac:dyDescent="0.35">
      <c r="F106" s="10"/>
      <c r="M106" s="4" t="s">
        <v>63</v>
      </c>
      <c r="N106" s="4">
        <v>0.41000000000000003</v>
      </c>
      <c r="O106" s="4">
        <v>0.56000000000000005</v>
      </c>
      <c r="V106" s="22" t="s">
        <v>115</v>
      </c>
      <c r="W106" s="31">
        <v>0.49000000000000005</v>
      </c>
      <c r="X106" s="31">
        <v>0.08</v>
      </c>
      <c r="Y106" s="32">
        <f t="shared" si="3"/>
        <v>-0.41000000000000003</v>
      </c>
    </row>
    <row r="107" spans="3:27" x14ac:dyDescent="0.35">
      <c r="F107" s="10"/>
      <c r="M107" s="4" t="s">
        <v>117</v>
      </c>
      <c r="N107" s="4">
        <v>0.66999999999999993</v>
      </c>
      <c r="O107" s="4">
        <v>0.29000000000000004</v>
      </c>
      <c r="V107" s="22" t="s">
        <v>45</v>
      </c>
      <c r="W107" s="31">
        <v>0</v>
      </c>
      <c r="X107" s="31">
        <v>0.08</v>
      </c>
      <c r="Y107" s="32">
        <f t="shared" si="3"/>
        <v>0.08</v>
      </c>
    </row>
    <row r="108" spans="3:27" x14ac:dyDescent="0.35">
      <c r="F108" s="10"/>
      <c r="M108" s="4" t="s">
        <v>43</v>
      </c>
      <c r="N108" s="4">
        <v>0.45</v>
      </c>
      <c r="O108" s="4">
        <v>0.4</v>
      </c>
      <c r="V108" s="22" t="s">
        <v>212</v>
      </c>
      <c r="W108" s="31">
        <v>0</v>
      </c>
      <c r="X108" s="31">
        <v>0.08</v>
      </c>
      <c r="Y108" s="32">
        <f t="shared" ref="Y108:Y112" si="4">X108-W108</f>
        <v>0.08</v>
      </c>
    </row>
    <row r="109" spans="3:27" x14ac:dyDescent="0.35">
      <c r="F109" s="10"/>
      <c r="M109" s="4" t="s">
        <v>69</v>
      </c>
      <c r="N109" s="4">
        <v>0.70000000000000018</v>
      </c>
      <c r="V109" s="22" t="s">
        <v>49</v>
      </c>
      <c r="W109" s="31">
        <v>7.0000000000000007E-2</v>
      </c>
      <c r="X109" s="31">
        <v>7.0000000000000007E-2</v>
      </c>
      <c r="Y109" s="32">
        <f t="shared" si="4"/>
        <v>0</v>
      </c>
    </row>
    <row r="110" spans="3:27" x14ac:dyDescent="0.35">
      <c r="F110" s="10"/>
      <c r="M110" s="4" t="s">
        <v>48</v>
      </c>
      <c r="O110" s="4">
        <v>0.70000000000000018</v>
      </c>
      <c r="V110" s="22" t="s">
        <v>213</v>
      </c>
      <c r="W110" s="31">
        <v>0.06</v>
      </c>
      <c r="X110" s="31">
        <v>0.06</v>
      </c>
      <c r="Y110" s="32">
        <f t="shared" si="4"/>
        <v>0</v>
      </c>
    </row>
    <row r="111" spans="3:27" x14ac:dyDescent="0.35">
      <c r="F111" s="10"/>
      <c r="M111" s="4" t="s">
        <v>61</v>
      </c>
      <c r="N111" s="4">
        <v>0.41000000000000003</v>
      </c>
      <c r="O111" s="4">
        <v>0.1</v>
      </c>
      <c r="V111" s="22" t="s">
        <v>111</v>
      </c>
      <c r="W111" s="31">
        <v>0.13</v>
      </c>
      <c r="X111" s="31">
        <v>0.06</v>
      </c>
      <c r="Y111" s="32">
        <f t="shared" si="4"/>
        <v>-7.0000000000000007E-2</v>
      </c>
    </row>
    <row r="112" spans="3:27" x14ac:dyDescent="0.35">
      <c r="F112" s="10"/>
      <c r="M112" s="4" t="s">
        <v>47</v>
      </c>
      <c r="N112" s="4">
        <v>0.46000000000000008</v>
      </c>
      <c r="O112" s="4">
        <v>0.04</v>
      </c>
      <c r="V112" s="22" t="s">
        <v>58</v>
      </c>
      <c r="W112" s="31">
        <v>0</v>
      </c>
      <c r="X112" s="31">
        <v>0.06</v>
      </c>
      <c r="Y112" s="32">
        <f t="shared" si="4"/>
        <v>0.06</v>
      </c>
    </row>
    <row r="113" spans="6:25" x14ac:dyDescent="0.35">
      <c r="F113" s="10"/>
      <c r="M113" s="4" t="s">
        <v>73</v>
      </c>
      <c r="N113" s="4">
        <v>0.19</v>
      </c>
      <c r="O113" s="4">
        <v>0.22999999999999998</v>
      </c>
      <c r="V113" s="22" t="s">
        <v>90</v>
      </c>
      <c r="W113" s="31">
        <v>0</v>
      </c>
      <c r="X113" s="31">
        <v>0.04</v>
      </c>
      <c r="Y113" s="32">
        <f t="shared" ref="Y113" si="5">X113-W113</f>
        <v>0.04</v>
      </c>
    </row>
    <row r="114" spans="6:25" x14ac:dyDescent="0.35">
      <c r="F114" s="10"/>
      <c r="M114" s="4" t="s">
        <v>80</v>
      </c>
      <c r="N114" s="4">
        <v>0.15</v>
      </c>
      <c r="O114" s="4">
        <v>0.14000000000000001</v>
      </c>
      <c r="V114" s="22" t="s">
        <v>71</v>
      </c>
      <c r="W114" s="31">
        <v>0</v>
      </c>
      <c r="X114" s="31">
        <v>0.04</v>
      </c>
      <c r="Y114" s="32">
        <f t="shared" ref="Y114" si="6">X114-W114</f>
        <v>0.04</v>
      </c>
    </row>
    <row r="115" spans="6:25" x14ac:dyDescent="0.35">
      <c r="F115" s="10"/>
      <c r="M115" s="4" t="s">
        <v>125</v>
      </c>
      <c r="N115" s="4">
        <v>0.05</v>
      </c>
      <c r="O115" s="4">
        <v>0.21000000000000008</v>
      </c>
      <c r="V115" s="22" t="s">
        <v>24</v>
      </c>
      <c r="W115" s="31">
        <v>0</v>
      </c>
      <c r="X115" s="31">
        <v>0.02</v>
      </c>
      <c r="Y115" s="32">
        <f t="shared" ref="Y115:Y120" si="7">X115-W115</f>
        <v>0.02</v>
      </c>
    </row>
    <row r="116" spans="6:25" x14ac:dyDescent="0.35">
      <c r="F116" s="10"/>
      <c r="M116" s="4" t="s">
        <v>22</v>
      </c>
      <c r="O116" s="4">
        <v>7.0000000000000007E-2</v>
      </c>
      <c r="V116" s="22" t="s">
        <v>43</v>
      </c>
      <c r="W116" s="31">
        <v>0.03</v>
      </c>
      <c r="X116" s="31">
        <v>0</v>
      </c>
      <c r="Y116" s="32">
        <f t="shared" si="7"/>
        <v>-0.03</v>
      </c>
    </row>
    <row r="117" spans="6:25" x14ac:dyDescent="0.35">
      <c r="F117" s="10"/>
      <c r="M117" s="4" t="s">
        <v>78</v>
      </c>
      <c r="O117" s="4">
        <v>0.03</v>
      </c>
      <c r="V117" s="22" t="s">
        <v>55</v>
      </c>
      <c r="W117" s="31">
        <v>0.12</v>
      </c>
      <c r="X117" s="31">
        <v>0</v>
      </c>
      <c r="Y117" s="32">
        <f t="shared" si="7"/>
        <v>-0.12</v>
      </c>
    </row>
    <row r="118" spans="6:25" x14ac:dyDescent="0.35">
      <c r="F118" s="10"/>
      <c r="V118" s="22" t="s">
        <v>63</v>
      </c>
      <c r="W118" s="31">
        <v>0.05</v>
      </c>
      <c r="X118" s="31">
        <v>0</v>
      </c>
      <c r="Y118" s="32">
        <f t="shared" si="7"/>
        <v>-0.05</v>
      </c>
    </row>
    <row r="119" spans="6:25" x14ac:dyDescent="0.35">
      <c r="F119" s="10"/>
      <c r="V119" s="22" t="s">
        <v>95</v>
      </c>
      <c r="W119" s="31">
        <v>7.0000000000000007E-2</v>
      </c>
      <c r="X119" s="31">
        <v>0</v>
      </c>
      <c r="Y119" s="32">
        <f t="shared" si="7"/>
        <v>-7.0000000000000007E-2</v>
      </c>
    </row>
    <row r="120" spans="6:25" x14ac:dyDescent="0.35">
      <c r="F120" s="10"/>
      <c r="V120" s="22" t="s">
        <v>161</v>
      </c>
      <c r="W120" s="31">
        <v>0.05</v>
      </c>
      <c r="X120" s="31">
        <v>0</v>
      </c>
      <c r="Y120" s="32">
        <f t="shared" si="7"/>
        <v>-0.05</v>
      </c>
    </row>
    <row r="121" spans="6:25" x14ac:dyDescent="0.35">
      <c r="F121" s="10"/>
    </row>
    <row r="122" spans="6:25" x14ac:dyDescent="0.35">
      <c r="F122" s="10"/>
    </row>
    <row r="123" spans="6:25" x14ac:dyDescent="0.35">
      <c r="F123" s="10"/>
    </row>
    <row r="124" spans="6:25" ht="21" x14ac:dyDescent="0.35">
      <c r="F124" s="10"/>
      <c r="V124" s="81" t="s">
        <v>197</v>
      </c>
      <c r="W124" s="81"/>
      <c r="X124" s="81"/>
      <c r="Y124" s="81"/>
    </row>
    <row r="125" spans="6:25" x14ac:dyDescent="0.35">
      <c r="V125" s="34" t="s">
        <v>134</v>
      </c>
      <c r="W125" s="30" t="s">
        <v>376</v>
      </c>
      <c r="X125" s="30" t="s">
        <v>377</v>
      </c>
      <c r="Y125" s="23" t="s">
        <v>210</v>
      </c>
    </row>
    <row r="126" spans="6:25" x14ac:dyDescent="0.35">
      <c r="V126" s="22" t="s">
        <v>83</v>
      </c>
      <c r="W126" s="31">
        <v>35.519999999999911</v>
      </c>
      <c r="X126" s="31">
        <v>50.219999999999963</v>
      </c>
      <c r="Y126" s="32">
        <f t="shared" ref="Y126:Y167" si="8">X126-W126</f>
        <v>14.700000000000053</v>
      </c>
    </row>
    <row r="127" spans="6:25" x14ac:dyDescent="0.35">
      <c r="V127" s="22" t="s">
        <v>64</v>
      </c>
      <c r="W127" s="31">
        <v>35.719999999999871</v>
      </c>
      <c r="X127" s="31">
        <v>44.15000000000007</v>
      </c>
      <c r="Y127" s="32">
        <f t="shared" si="8"/>
        <v>8.4300000000001987</v>
      </c>
    </row>
    <row r="128" spans="6:25" x14ac:dyDescent="0.35">
      <c r="V128" s="22" t="s">
        <v>92</v>
      </c>
      <c r="W128" s="31">
        <v>26.959999999999923</v>
      </c>
      <c r="X128" s="31">
        <v>30.869999999999894</v>
      </c>
      <c r="Y128" s="32">
        <f t="shared" si="8"/>
        <v>3.9099999999999717</v>
      </c>
    </row>
    <row r="129" spans="22:25" x14ac:dyDescent="0.35">
      <c r="V129" s="22" t="s">
        <v>52</v>
      </c>
      <c r="W129" s="31">
        <v>13.020000000000016</v>
      </c>
      <c r="X129" s="31">
        <v>15.420000000000018</v>
      </c>
      <c r="Y129" s="32">
        <f t="shared" si="8"/>
        <v>2.4000000000000021</v>
      </c>
    </row>
    <row r="130" spans="22:25" x14ac:dyDescent="0.35">
      <c r="V130" s="22" t="s">
        <v>57</v>
      </c>
      <c r="W130" s="31">
        <v>8.7299999999999969</v>
      </c>
      <c r="X130" s="31">
        <v>15.160000000000034</v>
      </c>
      <c r="Y130" s="32">
        <f t="shared" si="8"/>
        <v>6.430000000000037</v>
      </c>
    </row>
    <row r="131" spans="22:25" x14ac:dyDescent="0.35">
      <c r="V131" s="22" t="s">
        <v>106</v>
      </c>
      <c r="W131" s="31">
        <v>9.9200000000000035</v>
      </c>
      <c r="X131" s="31">
        <v>12.610000000000015</v>
      </c>
      <c r="Y131" s="32">
        <f t="shared" si="8"/>
        <v>2.6900000000000119</v>
      </c>
    </row>
    <row r="132" spans="22:25" x14ac:dyDescent="0.35">
      <c r="V132" s="22" t="s">
        <v>100</v>
      </c>
      <c r="W132" s="31">
        <v>10.020000000000001</v>
      </c>
      <c r="X132" s="31">
        <v>10.410000000000005</v>
      </c>
      <c r="Y132" s="32">
        <f t="shared" si="8"/>
        <v>0.39000000000000412</v>
      </c>
    </row>
    <row r="133" spans="22:25" x14ac:dyDescent="0.35">
      <c r="V133" s="22" t="s">
        <v>75</v>
      </c>
      <c r="W133" s="31">
        <v>7.5600000000000041</v>
      </c>
      <c r="X133" s="31">
        <v>10.030000000000012</v>
      </c>
      <c r="Y133" s="32">
        <f t="shared" si="8"/>
        <v>2.4700000000000077</v>
      </c>
    </row>
    <row r="134" spans="22:25" x14ac:dyDescent="0.35">
      <c r="V134" s="22" t="s">
        <v>115</v>
      </c>
      <c r="W134" s="31">
        <v>11.980000000000011</v>
      </c>
      <c r="X134" s="31">
        <v>7.7900000000000045</v>
      </c>
      <c r="Y134" s="32">
        <f t="shared" si="8"/>
        <v>-4.1900000000000066</v>
      </c>
    </row>
    <row r="135" spans="22:25" x14ac:dyDescent="0.35">
      <c r="V135" s="22" t="s">
        <v>109</v>
      </c>
      <c r="W135" s="31">
        <v>3.75</v>
      </c>
      <c r="X135" s="31">
        <v>7.5400000000000009</v>
      </c>
      <c r="Y135" s="32">
        <f t="shared" si="8"/>
        <v>3.7900000000000009</v>
      </c>
    </row>
    <row r="136" spans="22:25" x14ac:dyDescent="0.35">
      <c r="V136" s="22" t="s">
        <v>38</v>
      </c>
      <c r="W136" s="31">
        <v>6.4100000000000028</v>
      </c>
      <c r="X136" s="31">
        <v>7.2200000000000033</v>
      </c>
      <c r="Y136" s="32">
        <f t="shared" si="8"/>
        <v>0.8100000000000005</v>
      </c>
    </row>
    <row r="137" spans="22:25" x14ac:dyDescent="0.35">
      <c r="V137" s="22" t="s">
        <v>111</v>
      </c>
      <c r="W137" s="31">
        <v>8.28000000000001</v>
      </c>
      <c r="X137" s="31">
        <v>7.1300000000000088</v>
      </c>
      <c r="Y137" s="32">
        <f t="shared" si="8"/>
        <v>-1.1500000000000012</v>
      </c>
    </row>
    <row r="138" spans="22:25" x14ac:dyDescent="0.35">
      <c r="V138" s="22" t="s">
        <v>62</v>
      </c>
      <c r="W138" s="31">
        <v>5.769999999999996</v>
      </c>
      <c r="X138" s="31">
        <v>7.0799999999999983</v>
      </c>
      <c r="Y138" s="32">
        <f t="shared" si="8"/>
        <v>1.3100000000000023</v>
      </c>
    </row>
    <row r="139" spans="22:25" x14ac:dyDescent="0.35">
      <c r="V139" s="22" t="s">
        <v>79</v>
      </c>
      <c r="W139" s="31">
        <v>3.4200000000000013</v>
      </c>
      <c r="X139" s="31">
        <v>4.47</v>
      </c>
      <c r="Y139" s="32">
        <f t="shared" si="8"/>
        <v>1.0499999999999985</v>
      </c>
    </row>
    <row r="140" spans="22:25" x14ac:dyDescent="0.35">
      <c r="V140" s="22" t="s">
        <v>96</v>
      </c>
      <c r="W140" s="31">
        <v>2.5200000000000009</v>
      </c>
      <c r="X140" s="31">
        <v>3.63</v>
      </c>
      <c r="Y140" s="32">
        <f t="shared" si="8"/>
        <v>1.109999999999999</v>
      </c>
    </row>
    <row r="141" spans="22:25" x14ac:dyDescent="0.35">
      <c r="V141" s="22" t="s">
        <v>211</v>
      </c>
      <c r="W141" s="31">
        <v>0.89999999999999991</v>
      </c>
      <c r="X141" s="31">
        <v>3.3399999999999994</v>
      </c>
      <c r="Y141" s="32">
        <f t="shared" si="8"/>
        <v>2.4399999999999995</v>
      </c>
    </row>
    <row r="142" spans="22:25" x14ac:dyDescent="0.35">
      <c r="V142" s="22" t="s">
        <v>70</v>
      </c>
      <c r="W142" s="31">
        <v>1.9700000000000011</v>
      </c>
      <c r="X142" s="31">
        <v>3.3200000000000007</v>
      </c>
      <c r="Y142" s="32">
        <f t="shared" si="8"/>
        <v>1.3499999999999996</v>
      </c>
    </row>
    <row r="143" spans="22:25" x14ac:dyDescent="0.35">
      <c r="V143" s="22" t="s">
        <v>35</v>
      </c>
      <c r="W143" s="31">
        <v>1.8300000000000007</v>
      </c>
      <c r="X143" s="31">
        <v>3.2300000000000009</v>
      </c>
      <c r="Y143" s="32">
        <f t="shared" si="8"/>
        <v>1.4000000000000001</v>
      </c>
    </row>
    <row r="144" spans="22:25" x14ac:dyDescent="0.35">
      <c r="V144" s="22" t="s">
        <v>88</v>
      </c>
      <c r="W144" s="31">
        <v>2.37</v>
      </c>
      <c r="X144" s="31">
        <v>3.0000000000000004</v>
      </c>
      <c r="Y144" s="32">
        <f t="shared" si="8"/>
        <v>0.63000000000000034</v>
      </c>
    </row>
    <row r="145" spans="22:25" x14ac:dyDescent="0.35">
      <c r="V145" s="22" t="s">
        <v>58</v>
      </c>
      <c r="W145" s="31">
        <v>1.8619999999999999</v>
      </c>
      <c r="X145" s="31">
        <v>2.9209999999999989</v>
      </c>
      <c r="Y145" s="32">
        <f t="shared" si="8"/>
        <v>1.0589999999999991</v>
      </c>
    </row>
    <row r="146" spans="22:25" x14ac:dyDescent="0.35">
      <c r="V146" s="22" t="s">
        <v>89</v>
      </c>
      <c r="W146" s="31">
        <v>1.6700000000000008</v>
      </c>
      <c r="X146" s="31">
        <v>1.7400000000000009</v>
      </c>
      <c r="Y146" s="32">
        <f t="shared" si="8"/>
        <v>7.0000000000000062E-2</v>
      </c>
    </row>
    <row r="147" spans="22:25" x14ac:dyDescent="0.35">
      <c r="V147" s="22" t="s">
        <v>71</v>
      </c>
      <c r="W147" s="31">
        <v>1.5600000000000009</v>
      </c>
      <c r="X147" s="31">
        <v>1.7300000000000011</v>
      </c>
      <c r="Y147" s="32">
        <f t="shared" si="8"/>
        <v>0.17000000000000015</v>
      </c>
    </row>
    <row r="148" spans="22:25" x14ac:dyDescent="0.35">
      <c r="V148" s="22" t="s">
        <v>47</v>
      </c>
      <c r="W148" s="31">
        <v>0.08</v>
      </c>
      <c r="X148" s="31">
        <v>1.3900000000000003</v>
      </c>
      <c r="Y148" s="32">
        <f t="shared" si="8"/>
        <v>1.3100000000000003</v>
      </c>
    </row>
    <row r="149" spans="22:25" x14ac:dyDescent="0.35">
      <c r="V149" s="22" t="s">
        <v>48</v>
      </c>
      <c r="W149" s="31">
        <v>0.97000000000000042</v>
      </c>
      <c r="X149" s="31">
        <v>1.3300000000000003</v>
      </c>
      <c r="Y149" s="32">
        <f t="shared" si="8"/>
        <v>0.35999999999999988</v>
      </c>
    </row>
    <row r="150" spans="22:25" x14ac:dyDescent="0.35">
      <c r="V150" s="22" t="s">
        <v>95</v>
      </c>
      <c r="W150" s="31">
        <v>1.2500000000000002</v>
      </c>
      <c r="X150" s="31">
        <v>1.2400000000000002</v>
      </c>
      <c r="Y150" s="32">
        <f t="shared" si="8"/>
        <v>-1.0000000000000009E-2</v>
      </c>
    </row>
    <row r="151" spans="22:25" x14ac:dyDescent="0.35">
      <c r="V151" s="22" t="s">
        <v>49</v>
      </c>
      <c r="W151" s="31">
        <v>0.58000000000000007</v>
      </c>
      <c r="X151" s="31">
        <v>1.2000000000000006</v>
      </c>
      <c r="Y151" s="32">
        <f t="shared" si="8"/>
        <v>0.62000000000000055</v>
      </c>
    </row>
    <row r="152" spans="22:25" x14ac:dyDescent="0.35">
      <c r="V152" s="22" t="s">
        <v>55</v>
      </c>
      <c r="W152" s="31">
        <v>1.0900000000000005</v>
      </c>
      <c r="X152" s="31">
        <v>1.1700000000000002</v>
      </c>
      <c r="Y152" s="32">
        <f t="shared" si="8"/>
        <v>7.9999999999999627E-2</v>
      </c>
    </row>
    <row r="153" spans="22:25" x14ac:dyDescent="0.35">
      <c r="V153" s="22" t="s">
        <v>45</v>
      </c>
      <c r="W153" s="31">
        <v>0.89000000000000024</v>
      </c>
      <c r="X153" s="31">
        <v>1.0800000000000005</v>
      </c>
      <c r="Y153" s="32">
        <f t="shared" si="8"/>
        <v>0.19000000000000028</v>
      </c>
    </row>
    <row r="154" spans="22:25" x14ac:dyDescent="0.35">
      <c r="V154" s="22" t="s">
        <v>212</v>
      </c>
      <c r="W154" s="31">
        <v>0.04</v>
      </c>
      <c r="X154" s="31">
        <v>0.87999999999999978</v>
      </c>
      <c r="Y154" s="32">
        <f t="shared" si="8"/>
        <v>0.83999999999999975</v>
      </c>
    </row>
    <row r="155" spans="22:25" x14ac:dyDescent="0.35">
      <c r="V155" s="22" t="s">
        <v>39</v>
      </c>
      <c r="W155" s="31">
        <v>0.18000000000000002</v>
      </c>
      <c r="X155" s="31">
        <v>0.7400000000000001</v>
      </c>
      <c r="Y155" s="32">
        <f t="shared" si="8"/>
        <v>0.56000000000000005</v>
      </c>
    </row>
    <row r="156" spans="22:25" x14ac:dyDescent="0.35">
      <c r="V156" s="22" t="s">
        <v>63</v>
      </c>
      <c r="W156" s="31">
        <v>0.61</v>
      </c>
      <c r="X156" s="31">
        <v>0.72000000000000008</v>
      </c>
      <c r="Y156" s="32">
        <f t="shared" si="8"/>
        <v>0.1100000000000001</v>
      </c>
    </row>
    <row r="157" spans="22:25" x14ac:dyDescent="0.35">
      <c r="V157" s="22" t="s">
        <v>161</v>
      </c>
      <c r="W157" s="31">
        <v>0</v>
      </c>
      <c r="X157" s="31">
        <v>0.71000000000000019</v>
      </c>
      <c r="Y157" s="32">
        <f t="shared" si="8"/>
        <v>0.71000000000000019</v>
      </c>
    </row>
    <row r="158" spans="22:25" x14ac:dyDescent="0.35">
      <c r="V158" s="22" t="s">
        <v>34</v>
      </c>
      <c r="W158" s="31">
        <v>0</v>
      </c>
      <c r="X158" s="31">
        <v>0.62000000000000011</v>
      </c>
      <c r="Y158" s="32">
        <f t="shared" si="8"/>
        <v>0.62000000000000011</v>
      </c>
    </row>
    <row r="159" spans="22:25" x14ac:dyDescent="0.35">
      <c r="V159" s="22" t="s">
        <v>90</v>
      </c>
      <c r="W159" s="31">
        <v>0.27</v>
      </c>
      <c r="X159" s="31">
        <v>0.62</v>
      </c>
      <c r="Y159" s="32">
        <f t="shared" si="8"/>
        <v>0.35</v>
      </c>
    </row>
    <row r="160" spans="22:25" x14ac:dyDescent="0.35">
      <c r="V160" s="22" t="s">
        <v>80</v>
      </c>
      <c r="W160" s="31">
        <v>0.25</v>
      </c>
      <c r="X160" s="31">
        <v>0.4</v>
      </c>
      <c r="Y160" s="32">
        <f t="shared" si="8"/>
        <v>0.15000000000000002</v>
      </c>
    </row>
    <row r="161" spans="22:25" x14ac:dyDescent="0.35">
      <c r="V161" s="22" t="s">
        <v>74</v>
      </c>
      <c r="W161" s="31">
        <v>0.21000000000000002</v>
      </c>
      <c r="X161" s="31">
        <v>0.34</v>
      </c>
      <c r="Y161" s="32">
        <f t="shared" si="8"/>
        <v>0.13</v>
      </c>
    </row>
    <row r="162" spans="22:25" x14ac:dyDescent="0.35">
      <c r="V162" s="22" t="s">
        <v>43</v>
      </c>
      <c r="W162" s="31">
        <v>7.0000000000000007E-2</v>
      </c>
      <c r="X162" s="31">
        <v>0.31000000000000005</v>
      </c>
      <c r="Y162" s="32">
        <f t="shared" si="8"/>
        <v>0.24000000000000005</v>
      </c>
    </row>
    <row r="163" spans="22:25" x14ac:dyDescent="0.35">
      <c r="V163" s="22" t="s">
        <v>117</v>
      </c>
      <c r="W163" s="31">
        <v>0.33</v>
      </c>
      <c r="X163" s="31">
        <v>0.31</v>
      </c>
      <c r="Y163" s="32">
        <f t="shared" si="8"/>
        <v>-2.0000000000000018E-2</v>
      </c>
    </row>
    <row r="164" spans="22:25" x14ac:dyDescent="0.35">
      <c r="V164" s="22" t="s">
        <v>73</v>
      </c>
      <c r="W164" s="31">
        <v>0.18</v>
      </c>
      <c r="X164" s="31">
        <v>0.3</v>
      </c>
      <c r="Y164" s="32">
        <f t="shared" si="8"/>
        <v>0.12</v>
      </c>
    </row>
    <row r="165" spans="22:25" x14ac:dyDescent="0.35">
      <c r="V165" s="22" t="s">
        <v>213</v>
      </c>
      <c r="W165" s="31">
        <v>0.12</v>
      </c>
      <c r="X165" s="31">
        <v>0.20000000000000004</v>
      </c>
      <c r="Y165" s="32">
        <f t="shared" si="8"/>
        <v>8.0000000000000043E-2</v>
      </c>
    </row>
    <row r="166" spans="22:25" x14ac:dyDescent="0.35">
      <c r="V166" s="22" t="s">
        <v>112</v>
      </c>
      <c r="W166" s="31">
        <v>0.12</v>
      </c>
      <c r="X166" s="31">
        <v>0.19</v>
      </c>
      <c r="Y166" s="32">
        <f t="shared" si="8"/>
        <v>7.0000000000000007E-2</v>
      </c>
    </row>
    <row r="167" spans="22:25" x14ac:dyDescent="0.35">
      <c r="V167" s="22" t="s">
        <v>69</v>
      </c>
      <c r="W167" s="31">
        <v>0</v>
      </c>
      <c r="X167" s="31">
        <v>0.08</v>
      </c>
      <c r="Y167" s="32">
        <f t="shared" si="8"/>
        <v>0.08</v>
      </c>
    </row>
    <row r="168" spans="22:25" x14ac:dyDescent="0.35">
      <c r="V168" s="22" t="s">
        <v>123</v>
      </c>
      <c r="W168" s="31">
        <v>0</v>
      </c>
      <c r="X168" s="31">
        <v>0.08</v>
      </c>
      <c r="Y168" s="32">
        <f>X168-W168</f>
        <v>0.08</v>
      </c>
    </row>
    <row r="169" spans="22:25" x14ac:dyDescent="0.35">
      <c r="V169" s="22" t="s">
        <v>278</v>
      </c>
      <c r="W169" s="31">
        <v>0</v>
      </c>
      <c r="X169" s="31">
        <v>0.06</v>
      </c>
      <c r="Y169" s="32">
        <f>X169-W169</f>
        <v>0.06</v>
      </c>
    </row>
    <row r="170" spans="22:25" x14ac:dyDescent="0.35">
      <c r="V170" s="22" t="s">
        <v>24</v>
      </c>
      <c r="W170" s="31">
        <v>0</v>
      </c>
      <c r="X170" s="31">
        <v>0.04</v>
      </c>
      <c r="Y170" s="32">
        <f t="shared" ref="Y170:Y171" si="9">X170-W170</f>
        <v>0.04</v>
      </c>
    </row>
    <row r="171" spans="22:25" x14ac:dyDescent="0.35">
      <c r="V171" s="22" t="s">
        <v>237</v>
      </c>
      <c r="W171" s="31">
        <v>0</v>
      </c>
      <c r="X171" s="31">
        <v>0</v>
      </c>
      <c r="Y171" s="32">
        <f t="shared" si="9"/>
        <v>0</v>
      </c>
    </row>
    <row r="172" spans="22:25" x14ac:dyDescent="0.35">
      <c r="V172" s="22" t="s">
        <v>220</v>
      </c>
      <c r="W172" s="31">
        <v>0.14000000000000001</v>
      </c>
      <c r="X172" s="31">
        <v>0</v>
      </c>
      <c r="Y172" s="32">
        <f>X172-W172</f>
        <v>-0.14000000000000001</v>
      </c>
    </row>
  </sheetData>
  <mergeCells count="5">
    <mergeCell ref="V5:X5"/>
    <mergeCell ref="V34:Y34"/>
    <mergeCell ref="V58:Y58"/>
    <mergeCell ref="V84:Y84"/>
    <mergeCell ref="V124:Y124"/>
  </mergeCells>
  <phoneticPr fontId="27" type="noConversion"/>
  <conditionalFormatting sqref="V86:V120">
    <cfRule type="duplicateValues" dxfId="1" priority="400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1"/>
  <sheetViews>
    <sheetView showGridLines="0" zoomScale="70" zoomScaleNormal="70" workbookViewId="0">
      <selection activeCell="B4" sqref="B4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5" customHeight="1" x14ac:dyDescent="0.35">
      <c r="A7" s="6" t="s">
        <v>140</v>
      </c>
      <c r="C7" s="83" t="s">
        <v>178</v>
      </c>
      <c r="D7" s="84"/>
      <c r="E7" s="84"/>
      <c r="F7" s="84"/>
    </row>
    <row r="8" spans="1:6" x14ac:dyDescent="0.35">
      <c r="A8" s="7" t="s">
        <v>141</v>
      </c>
      <c r="B8" s="7" t="s">
        <v>8</v>
      </c>
      <c r="C8" s="7" t="s">
        <v>143</v>
      </c>
      <c r="D8" s="8" t="s">
        <v>142</v>
      </c>
      <c r="E8" s="7"/>
    </row>
    <row r="9" spans="1:6" x14ac:dyDescent="0.35">
      <c r="A9" s="22" t="s">
        <v>207</v>
      </c>
      <c r="B9" s="22" t="s">
        <v>41</v>
      </c>
      <c r="C9" s="24">
        <v>1</v>
      </c>
      <c r="D9" s="31">
        <v>7.0000000000000007E-2</v>
      </c>
    </row>
    <row r="10" spans="1:6" x14ac:dyDescent="0.35">
      <c r="A10" s="22" t="s">
        <v>209</v>
      </c>
      <c r="B10" s="22" t="s">
        <v>303</v>
      </c>
      <c r="C10" s="24">
        <v>1</v>
      </c>
      <c r="D10" s="31">
        <v>7.0000000000000007E-2</v>
      </c>
    </row>
    <row r="11" spans="1:6" x14ac:dyDescent="0.35">
      <c r="A11" s="22" t="s">
        <v>65</v>
      </c>
      <c r="B11" s="22" t="s">
        <v>98</v>
      </c>
      <c r="C11" s="24">
        <v>2</v>
      </c>
      <c r="D11" s="31">
        <v>0.12</v>
      </c>
    </row>
    <row r="12" spans="1:6" x14ac:dyDescent="0.35">
      <c r="A12" s="22" t="s">
        <v>21</v>
      </c>
      <c r="B12" s="22" t="s">
        <v>20</v>
      </c>
      <c r="C12" s="24">
        <v>3</v>
      </c>
      <c r="D12" s="31">
        <v>0.21000000000000002</v>
      </c>
    </row>
    <row r="13" spans="1:6" x14ac:dyDescent="0.35">
      <c r="A13" s="22" t="s">
        <v>215</v>
      </c>
      <c r="B13" s="22" t="s">
        <v>206</v>
      </c>
      <c r="C13" s="24">
        <v>3</v>
      </c>
      <c r="D13" s="31">
        <v>0.21000000000000002</v>
      </c>
    </row>
    <row r="14" spans="1:6" x14ac:dyDescent="0.35">
      <c r="A14" s="22" t="s">
        <v>21</v>
      </c>
      <c r="B14" s="22" t="s">
        <v>42</v>
      </c>
      <c r="C14" s="24">
        <v>3</v>
      </c>
      <c r="D14" s="31">
        <v>0.22000000000000003</v>
      </c>
    </row>
    <row r="15" spans="1:6" x14ac:dyDescent="0.35">
      <c r="A15" s="22" t="s">
        <v>209</v>
      </c>
      <c r="B15" s="22" t="s">
        <v>304</v>
      </c>
      <c r="C15" s="24">
        <v>3</v>
      </c>
      <c r="D15" s="31">
        <v>0.23000000000000004</v>
      </c>
    </row>
    <row r="16" spans="1:6" x14ac:dyDescent="0.35">
      <c r="A16" s="22" t="s">
        <v>18</v>
      </c>
      <c r="B16" s="22" t="s">
        <v>17</v>
      </c>
      <c r="C16" s="24">
        <v>5</v>
      </c>
      <c r="D16" s="31">
        <v>0.27</v>
      </c>
    </row>
    <row r="17" spans="1:4" x14ac:dyDescent="0.35">
      <c r="A17" s="22" t="s">
        <v>207</v>
      </c>
      <c r="B17" s="22" t="s">
        <v>82</v>
      </c>
      <c r="C17" s="24">
        <v>4</v>
      </c>
      <c r="D17" s="31">
        <v>0.29000000000000004</v>
      </c>
    </row>
    <row r="18" spans="1:4" x14ac:dyDescent="0.35">
      <c r="A18" s="22" t="s">
        <v>23</v>
      </c>
      <c r="B18" s="22" t="s">
        <v>112</v>
      </c>
      <c r="C18" s="24">
        <v>5</v>
      </c>
      <c r="D18" s="31">
        <v>0.3</v>
      </c>
    </row>
    <row r="19" spans="1:4" x14ac:dyDescent="0.35">
      <c r="A19" s="22" t="s">
        <v>46</v>
      </c>
      <c r="B19" s="22" t="s">
        <v>87</v>
      </c>
      <c r="C19" s="24">
        <v>4</v>
      </c>
      <c r="D19" s="31">
        <v>0.30000000000000004</v>
      </c>
    </row>
    <row r="20" spans="1:4" x14ac:dyDescent="0.35">
      <c r="A20" s="22" t="s">
        <v>209</v>
      </c>
      <c r="B20" s="22" t="s">
        <v>78</v>
      </c>
      <c r="C20" s="24">
        <v>5</v>
      </c>
      <c r="D20" s="31">
        <v>0.31</v>
      </c>
    </row>
    <row r="21" spans="1:4" x14ac:dyDescent="0.35">
      <c r="A21" s="22" t="s">
        <v>21</v>
      </c>
      <c r="B21" s="22" t="s">
        <v>50</v>
      </c>
      <c r="C21" s="24">
        <v>6</v>
      </c>
      <c r="D21" s="31">
        <v>0.44000000000000006</v>
      </c>
    </row>
    <row r="22" spans="1:4" x14ac:dyDescent="0.35">
      <c r="A22" s="22" t="s">
        <v>23</v>
      </c>
      <c r="B22" s="22" t="s">
        <v>104</v>
      </c>
      <c r="C22" s="24">
        <v>8</v>
      </c>
      <c r="D22" s="31">
        <v>0.49</v>
      </c>
    </row>
    <row r="23" spans="1:4" x14ac:dyDescent="0.35">
      <c r="A23" s="22" t="s">
        <v>23</v>
      </c>
      <c r="B23" s="22" t="s">
        <v>22</v>
      </c>
      <c r="C23" s="24">
        <v>7</v>
      </c>
      <c r="D23" s="31">
        <v>0.51</v>
      </c>
    </row>
    <row r="24" spans="1:4" x14ac:dyDescent="0.35">
      <c r="A24" s="22" t="s">
        <v>207</v>
      </c>
      <c r="B24" s="22" t="s">
        <v>58</v>
      </c>
      <c r="C24" s="24">
        <v>9</v>
      </c>
      <c r="D24" s="31">
        <v>0.51</v>
      </c>
    </row>
    <row r="25" spans="1:4" x14ac:dyDescent="0.35">
      <c r="A25" s="22" t="s">
        <v>34</v>
      </c>
      <c r="B25" s="22" t="s">
        <v>110</v>
      </c>
      <c r="C25" s="24">
        <v>8</v>
      </c>
      <c r="D25" s="31">
        <v>0.53</v>
      </c>
    </row>
    <row r="26" spans="1:4" x14ac:dyDescent="0.35">
      <c r="A26" s="22" t="s">
        <v>207</v>
      </c>
      <c r="B26" s="22" t="s">
        <v>71</v>
      </c>
      <c r="C26" s="24">
        <v>9</v>
      </c>
      <c r="D26" s="31">
        <v>0.55000000000000004</v>
      </c>
    </row>
    <row r="27" spans="1:4" x14ac:dyDescent="0.35">
      <c r="A27" s="22" t="s">
        <v>21</v>
      </c>
      <c r="B27" s="22" t="s">
        <v>77</v>
      </c>
      <c r="C27" s="24">
        <v>13</v>
      </c>
      <c r="D27" s="31">
        <v>0.85000000000000009</v>
      </c>
    </row>
    <row r="28" spans="1:4" x14ac:dyDescent="0.35">
      <c r="A28" s="22" t="s">
        <v>209</v>
      </c>
      <c r="B28" s="22" t="s">
        <v>98</v>
      </c>
      <c r="C28" s="24">
        <v>16</v>
      </c>
      <c r="D28" s="31">
        <v>1.2100000000000004</v>
      </c>
    </row>
    <row r="29" spans="1:4" x14ac:dyDescent="0.35">
      <c r="A29" s="22" t="s">
        <v>26</v>
      </c>
      <c r="B29" s="22" t="s">
        <v>26</v>
      </c>
      <c r="C29" s="24">
        <v>37</v>
      </c>
      <c r="D29" s="31">
        <v>2.5200000000000009</v>
      </c>
    </row>
    <row r="30" spans="1:4" x14ac:dyDescent="0.35">
      <c r="A30" s="22" t="s">
        <v>23</v>
      </c>
      <c r="B30" s="22" t="s">
        <v>102</v>
      </c>
      <c r="C30" s="24">
        <v>52</v>
      </c>
      <c r="D30" s="31">
        <v>4.0500000000000007</v>
      </c>
    </row>
    <row r="31" spans="1:4" x14ac:dyDescent="0.35">
      <c r="A31" s="22" t="s">
        <v>44</v>
      </c>
      <c r="B31" s="22" t="s">
        <v>117</v>
      </c>
      <c r="C31" s="24">
        <v>86</v>
      </c>
      <c r="D31" s="31">
        <v>6.2700000000000022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3:AU252"/>
  <sheetViews>
    <sheetView showGridLines="0" zoomScale="60" zoomScaleNormal="60" workbookViewId="0">
      <selection activeCell="B5" sqref="B5"/>
    </sheetView>
  </sheetViews>
  <sheetFormatPr defaultRowHeight="15.5" x14ac:dyDescent="0.35"/>
  <cols>
    <col min="2" max="2" width="12.58203125" style="37" bestFit="1" customWidth="1"/>
    <col min="3" max="3" width="15.25" style="37" bestFit="1" customWidth="1"/>
    <col min="4" max="4" width="18.4140625" style="37" bestFit="1" customWidth="1"/>
    <col min="5" max="5" width="20.6640625" style="37" bestFit="1" customWidth="1"/>
    <col min="6" max="6" width="11.75" style="37" customWidth="1"/>
    <col min="7" max="7" width="11.25" style="37" customWidth="1"/>
    <col min="8" max="8" width="17.25" style="37" bestFit="1" customWidth="1"/>
    <col min="9" max="9" width="15.9140625" style="37" bestFit="1" customWidth="1"/>
    <col min="10" max="10" width="23.08203125" style="37" bestFit="1" customWidth="1"/>
    <col min="11" max="11" width="10.5" style="37" bestFit="1" customWidth="1"/>
    <col min="12" max="12" width="13" style="38" bestFit="1" customWidth="1"/>
    <col min="15" max="15" width="19.83203125" bestFit="1" customWidth="1"/>
    <col min="16" max="16" width="16.5" bestFit="1" customWidth="1"/>
    <col min="17" max="17" width="8.5" bestFit="1" customWidth="1"/>
    <col min="18" max="18" width="21.25" bestFit="1" customWidth="1"/>
    <col min="19" max="19" width="17.58203125" bestFit="1" customWidth="1"/>
    <col min="20" max="20" width="13.33203125" bestFit="1" customWidth="1"/>
    <col min="21" max="21" width="16.08203125" bestFit="1" customWidth="1"/>
    <col min="22" max="22" width="11.75" bestFit="1" customWidth="1"/>
    <col min="24" max="24" width="7.83203125" bestFit="1" customWidth="1"/>
    <col min="26" max="26" width="10.4140625" bestFit="1" customWidth="1"/>
    <col min="27" max="27" width="16.5" bestFit="1" customWidth="1"/>
    <col min="28" max="28" width="11.5" bestFit="1" customWidth="1"/>
    <col min="37" max="37" width="16.5" bestFit="1" customWidth="1"/>
  </cols>
  <sheetData>
    <row r="3" spans="5:47" x14ac:dyDescent="0.35"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</row>
    <row r="4" spans="5:47" x14ac:dyDescent="0.35"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</row>
    <row r="5" spans="5:47" x14ac:dyDescent="0.35"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</row>
    <row r="6" spans="5:47" x14ac:dyDescent="0.35">
      <c r="E6" s="18"/>
      <c r="F6" s="18"/>
      <c r="G6" s="18"/>
      <c r="H6" s="18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</row>
    <row r="7" spans="5:47" x14ac:dyDescent="0.35">
      <c r="E7" s="18"/>
      <c r="F7" s="64"/>
      <c r="G7" s="64"/>
      <c r="H7" s="18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</row>
    <row r="8" spans="5:47" x14ac:dyDescent="0.35">
      <c r="E8" s="18"/>
      <c r="F8" s="18"/>
      <c r="G8" s="18"/>
      <c r="H8" s="18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</row>
    <row r="9" spans="5:47" x14ac:dyDescent="0.35">
      <c r="E9" s="18"/>
      <c r="F9" s="18"/>
      <c r="G9" s="18"/>
      <c r="H9" s="18"/>
      <c r="AG9" s="29"/>
      <c r="AH9" s="29"/>
      <c r="AI9" s="29"/>
      <c r="AJ9" s="29"/>
      <c r="AK9" s="29"/>
      <c r="AL9" s="29"/>
      <c r="AM9" s="29"/>
      <c r="AN9" s="29"/>
      <c r="AO9" s="22"/>
      <c r="AP9" s="22"/>
      <c r="AQ9" s="22"/>
      <c r="AR9" s="22"/>
      <c r="AS9" s="22"/>
      <c r="AT9" s="22"/>
      <c r="AU9" s="22"/>
    </row>
    <row r="10" spans="5:47" x14ac:dyDescent="0.35">
      <c r="E10" s="18"/>
      <c r="F10" s="18"/>
      <c r="G10" s="18"/>
      <c r="H10" s="18"/>
      <c r="AG10" s="29"/>
      <c r="AH10" s="29"/>
      <c r="AI10" s="29"/>
      <c r="AJ10" s="29"/>
      <c r="AK10" s="29"/>
      <c r="AL10" s="29"/>
      <c r="AM10" s="29"/>
      <c r="AN10" s="29"/>
      <c r="AO10" s="22"/>
      <c r="AP10" s="22"/>
      <c r="AQ10" s="22"/>
      <c r="AR10" s="22"/>
      <c r="AS10" s="22"/>
      <c r="AT10" s="22"/>
      <c r="AU10" s="22"/>
    </row>
    <row r="11" spans="5:47" x14ac:dyDescent="0.35">
      <c r="E11" s="18"/>
      <c r="F11" s="18"/>
      <c r="G11" s="18"/>
      <c r="H11" s="18"/>
      <c r="AG11" s="29"/>
      <c r="AH11" s="29"/>
      <c r="AI11" s="29"/>
      <c r="AJ11" s="29"/>
      <c r="AK11" s="29"/>
      <c r="AL11" s="29"/>
      <c r="AM11" s="29"/>
      <c r="AN11" s="29"/>
      <c r="AO11" s="4"/>
      <c r="AP11" s="4"/>
      <c r="AQ11" s="22"/>
      <c r="AR11" s="22"/>
      <c r="AS11" s="22"/>
      <c r="AT11" s="22"/>
      <c r="AU11" s="22"/>
    </row>
    <row r="12" spans="5:47" x14ac:dyDescent="0.35">
      <c r="E12" s="18"/>
      <c r="F12" s="18"/>
      <c r="G12" s="18"/>
      <c r="H12" s="18"/>
      <c r="R12" s="22"/>
      <c r="S12" s="22"/>
      <c r="AG12" s="29"/>
      <c r="AH12" s="29"/>
      <c r="AI12" s="29"/>
      <c r="AJ12" s="29"/>
      <c r="AK12" s="29"/>
      <c r="AL12" s="29"/>
      <c r="AM12" s="29"/>
      <c r="AN12" s="29"/>
      <c r="AO12" s="4"/>
      <c r="AP12" s="4"/>
      <c r="AQ12" s="22"/>
      <c r="AR12" s="22"/>
      <c r="AS12" s="22"/>
      <c r="AT12" s="22"/>
      <c r="AU12" s="22"/>
    </row>
    <row r="13" spans="5:47" x14ac:dyDescent="0.35">
      <c r="E13" s="18"/>
      <c r="F13" s="18"/>
      <c r="G13" s="18"/>
      <c r="H13" s="18"/>
      <c r="R13" s="23"/>
      <c r="S13" s="23"/>
      <c r="AG13" s="29"/>
      <c r="AH13" s="29" t="s">
        <v>204</v>
      </c>
      <c r="AI13" s="29"/>
      <c r="AJ13" s="29"/>
      <c r="AK13" s="29" t="s">
        <v>205</v>
      </c>
      <c r="AL13" s="29"/>
      <c r="AM13" s="29"/>
      <c r="AN13" s="29"/>
      <c r="AO13" s="4"/>
      <c r="AP13" s="4"/>
      <c r="AQ13" s="22"/>
      <c r="AR13" s="22"/>
      <c r="AS13" s="22"/>
      <c r="AT13" s="22"/>
      <c r="AU13" s="22"/>
    </row>
    <row r="14" spans="5:47" x14ac:dyDescent="0.35">
      <c r="E14" s="18"/>
      <c r="F14" s="18"/>
      <c r="G14" s="18"/>
      <c r="H14" s="18"/>
      <c r="R14" s="22"/>
      <c r="S14" s="65"/>
      <c r="AE14" s="77"/>
      <c r="AF14" s="77"/>
      <c r="AG14" s="78"/>
      <c r="AH14" s="29" t="s">
        <v>8</v>
      </c>
      <c r="AI14" s="79" t="s">
        <v>11</v>
      </c>
      <c r="AJ14" s="29"/>
      <c r="AK14" s="29" t="s">
        <v>8</v>
      </c>
      <c r="AL14" s="29" t="s">
        <v>11</v>
      </c>
      <c r="AM14" s="29"/>
      <c r="AN14" s="29"/>
      <c r="AO14" s="4"/>
      <c r="AP14" s="4"/>
      <c r="AQ14" s="77"/>
      <c r="AR14" s="77"/>
      <c r="AS14" s="77"/>
      <c r="AT14" s="77"/>
      <c r="AU14" s="22"/>
    </row>
    <row r="15" spans="5:47" x14ac:dyDescent="0.35">
      <c r="E15" s="18"/>
      <c r="F15" s="18"/>
      <c r="G15" s="18"/>
      <c r="H15" s="18"/>
      <c r="R15" s="22"/>
      <c r="S15" s="65"/>
      <c r="AE15" s="77"/>
      <c r="AF15" s="77"/>
      <c r="AG15" s="78"/>
      <c r="AH15" s="29" t="str">
        <f t="array" ref="AH15">IFERROR(INDEX($I$36:$I$175, MATCH(MAX(IF(NOT(COUNTIF($AH$14:AH14, $I$36:$I$175)),SUMIF($I$36:$I$175, "="&amp;$I$36:$I$175, $L$36:$L$175),"")), IF(NOT(COUNTIF($AH$14:AH14, $I$36:$I$175)),SUMIF($I$36:$I$175, "="&amp;$I$36:$I$175, $L$36:$L$175),""), 0)),"")</f>
        <v>Pacific Basin</v>
      </c>
      <c r="AI15" s="79">
        <f t="shared" ref="AI15:AI39" si="0">SUMIFS($L$36:$L$204,$I$36:$I$204,AH15)</f>
        <v>1.6500000000000008</v>
      </c>
      <c r="AJ15" s="29"/>
      <c r="AK15" s="29" t="str">
        <f t="array" ref="AK15">INDEX($P$36:$P$232, MATCH(MAX(IF(NOT(COUNTIF($AK$14:AK14, $P$36:$P$232)),SUMIF($P$36:$P$232, "="&amp;$P$36:$P$232, $W$36:$W$232),"")), IF(NOT(COUNTIF($AK$14:AK14, $P$36:$P$232)),SUMIF($P$36:$P$232, "="&amp;$P$36:$P$232, $W$36:$W$232),""), 0))</f>
        <v>Australia</v>
      </c>
      <c r="AL15" s="66">
        <f>SUMIFS($W$36:$W$232,$P$36:$P$232,AK15)</f>
        <v>1.5553208350000003</v>
      </c>
      <c r="AM15" s="29"/>
      <c r="AN15" s="29"/>
      <c r="AO15" s="4"/>
      <c r="AP15" s="4"/>
      <c r="AQ15" s="77"/>
      <c r="AR15" s="77"/>
      <c r="AS15" s="77"/>
      <c r="AT15" s="77"/>
      <c r="AU15" s="22"/>
    </row>
    <row r="16" spans="5:47" x14ac:dyDescent="0.35">
      <c r="E16" s="18"/>
      <c r="F16" s="18"/>
      <c r="G16" s="18"/>
      <c r="H16" s="18"/>
      <c r="R16" s="22"/>
      <c r="S16" s="65"/>
      <c r="AE16" s="77"/>
      <c r="AF16" s="77"/>
      <c r="AG16" s="78"/>
      <c r="AH16" s="29" t="str">
        <f t="array" ref="AH16">IFERROR(INDEX($I$36:$I$175, MATCH(MAX(IF(NOT(COUNTIF($AH$14:AH15, $I$36:$I$175)),SUMIF($I$36:$I$175, "="&amp;$I$36:$I$175, $L$36:$L$175),"")), IF(NOT(COUNTIF($AH$14:AH15, $I$36:$I$175)),SUMIF($I$36:$I$175, "="&amp;$I$36:$I$175, $L$36:$L$175),""), 0)),"")</f>
        <v>China</v>
      </c>
      <c r="AI16" s="79">
        <f t="shared" si="0"/>
        <v>1.0700000000000003</v>
      </c>
      <c r="AJ16" s="29"/>
      <c r="AK16" s="29" t="str">
        <f t="array" ref="AK16">INDEX($P$36:$P$232, MATCH(MAX(IF(NOT(COUNTIF($AK$14:AK15, $P$36:$P$232)),SUMIF($P$36:$P$232, "="&amp;$P$36:$P$232, $W$36:$W$232),"")), IF(NOT(COUNTIF($AK$14:AK15, $P$36:$P$232)),SUMIF($P$36:$P$232, "="&amp;$P$36:$P$232, $W$36:$W$232),""), 0))</f>
        <v>United States</v>
      </c>
      <c r="AL16" s="66">
        <f t="shared" ref="AL16:AL32" si="1">SUMIFS($W$36:$W$232,$P$36:$P$232,AK16)</f>
        <v>1.4514134600000004</v>
      </c>
      <c r="AM16" s="29"/>
      <c r="AN16" s="29"/>
      <c r="AO16" s="4"/>
      <c r="AP16" s="4"/>
      <c r="AQ16" s="77"/>
      <c r="AR16" s="77"/>
      <c r="AS16" s="77"/>
      <c r="AT16" s="77"/>
      <c r="AU16" s="22"/>
    </row>
    <row r="17" spans="5:47" x14ac:dyDescent="0.35">
      <c r="E17" s="18"/>
      <c r="F17" s="18"/>
      <c r="G17" s="18"/>
      <c r="H17" s="18"/>
      <c r="R17" s="22"/>
      <c r="S17" s="65"/>
      <c r="AE17" s="77"/>
      <c r="AF17" s="77"/>
      <c r="AG17" s="78"/>
      <c r="AH17" s="29" t="str">
        <f t="array" ref="AH17">IFERROR(INDEX($I$36:$I$175, MATCH(MAX(IF(NOT(COUNTIF($AH$14:AH16, $I$36:$I$175)),SUMIF($I$36:$I$175, "="&amp;$I$36:$I$175, $L$36:$L$175),"")), IF(NOT(COUNTIF($AH$14:AH16, $I$36:$I$175)),SUMIF($I$36:$I$175, "="&amp;$I$36:$I$175, $L$36:$L$175),""), 0)),"")</f>
        <v>Japan</v>
      </c>
      <c r="AI17" s="79">
        <f t="shared" si="0"/>
        <v>1.0500000000000003</v>
      </c>
      <c r="AJ17" s="29"/>
      <c r="AK17" s="29" t="str">
        <f t="array" ref="AK17">INDEX($P$36:$P$232, MATCH(MAX(IF(NOT(COUNTIF($AK$14:AK16, $P$36:$P$232)),SUMIF($P$36:$P$232, "="&amp;$P$36:$P$232, $W$36:$W$232),"")), IF(NOT(COUNTIF($AK$14:AK16, $P$36:$P$232)),SUMIF($P$36:$P$232, "="&amp;$P$36:$P$232, $W$36:$W$232),""), 0))</f>
        <v>Qatar</v>
      </c>
      <c r="AL17" s="66">
        <f t="shared" si="1"/>
        <v>1.1281383149999999</v>
      </c>
      <c r="AM17" s="29"/>
      <c r="AN17" s="29"/>
      <c r="AO17" s="4"/>
      <c r="AP17" s="4"/>
      <c r="AQ17" s="77"/>
      <c r="AR17" s="77"/>
      <c r="AS17" s="77"/>
      <c r="AT17" s="77"/>
      <c r="AU17" s="22"/>
    </row>
    <row r="18" spans="5:47" x14ac:dyDescent="0.35">
      <c r="E18" s="18"/>
      <c r="F18" s="18"/>
      <c r="G18" s="18"/>
      <c r="H18" s="18"/>
      <c r="R18" s="22"/>
      <c r="S18" s="65"/>
      <c r="AE18" s="77"/>
      <c r="AF18" s="77"/>
      <c r="AG18" s="78"/>
      <c r="AH18" s="29" t="str">
        <f t="array" ref="AH18">IFERROR(INDEX($I$36:$I$175, MATCH(MAX(IF(NOT(COUNTIF($AH$14:AH17, $I$36:$I$175)),SUMIF($I$36:$I$175, "="&amp;$I$36:$I$175, $L$36:$L$175),"")), IF(NOT(COUNTIF($AH$14:AH17, $I$36:$I$175)),SUMIF($I$36:$I$175, "="&amp;$I$36:$I$175, $L$36:$L$175),""), 0)),"")</f>
        <v>Europe</v>
      </c>
      <c r="AI18" s="79">
        <f t="shared" si="0"/>
        <v>0.84999999999999987</v>
      </c>
      <c r="AJ18" s="29"/>
      <c r="AK18" s="29" t="str">
        <f t="array" ref="AK18">INDEX($P$36:$P$232, MATCH(MAX(IF(NOT(COUNTIF($AK$14:AK17, $P$36:$P$232)),SUMIF($P$36:$P$232, "="&amp;$P$36:$P$232, $W$36:$W$232),"")), IF(NOT(COUNTIF($AK$14:AK17, $P$36:$P$232)),SUMIF($P$36:$P$232, "="&amp;$P$36:$P$232, $W$36:$W$232),""), 0))</f>
        <v>Malaysia</v>
      </c>
      <c r="AL18" s="66">
        <f t="shared" si="1"/>
        <v>0.70465928</v>
      </c>
      <c r="AM18" s="29"/>
      <c r="AN18" s="29"/>
      <c r="AO18" s="4"/>
      <c r="AP18" s="4"/>
      <c r="AQ18" s="77"/>
      <c r="AR18" s="77"/>
      <c r="AS18" s="77"/>
      <c r="AT18" s="77"/>
      <c r="AU18" s="22"/>
    </row>
    <row r="19" spans="5:47" x14ac:dyDescent="0.35">
      <c r="E19" s="18"/>
      <c r="F19" s="18"/>
      <c r="G19" s="18"/>
      <c r="H19" s="18"/>
      <c r="R19" s="22"/>
      <c r="S19" s="65"/>
      <c r="AE19" s="77"/>
      <c r="AF19" s="77"/>
      <c r="AG19" s="78"/>
      <c r="AH19" s="29" t="str">
        <f t="array" ref="AH19">IFERROR(INDEX($I$36:$I$175, MATCH(MAX(IF(NOT(COUNTIF($AH$14:AH18, $I$36:$I$175)),SUMIF($I$36:$I$175, "="&amp;$I$36:$I$175, $L$36:$L$175),"")), IF(NOT(COUNTIF($AH$14:AH18, $I$36:$I$175)),SUMIF($I$36:$I$175, "="&amp;$I$36:$I$175, $L$36:$L$175),""), 0)),"")</f>
        <v>South Korea</v>
      </c>
      <c r="AI19" s="79">
        <f t="shared" si="0"/>
        <v>0.63000000000000012</v>
      </c>
      <c r="AJ19" s="29"/>
      <c r="AK19" s="29" t="str">
        <f t="array" ref="AK19">INDEX($P$36:$P$232, MATCH(MAX(IF(NOT(COUNTIF($AK$14:AK18, $P$36:$P$232)),SUMIF($P$36:$P$232, "="&amp;$P$36:$P$232, $W$36:$W$232),"")), IF(NOT(COUNTIF($AK$14:AK18, $P$36:$P$232)),SUMIF($P$36:$P$232, "="&amp;$P$36:$P$232, $W$36:$W$232),""), 0))</f>
        <v>Indonesia</v>
      </c>
      <c r="AL19" s="66">
        <f t="shared" si="1"/>
        <v>0.42346200000000001</v>
      </c>
      <c r="AM19" s="29"/>
      <c r="AN19" s="29"/>
      <c r="AO19" s="4"/>
      <c r="AP19" s="4"/>
      <c r="AQ19" s="77"/>
      <c r="AR19" s="77"/>
      <c r="AS19" s="77"/>
      <c r="AT19" s="77"/>
      <c r="AU19" s="22"/>
    </row>
    <row r="20" spans="5:47" x14ac:dyDescent="0.35">
      <c r="E20" s="18"/>
      <c r="F20" s="18"/>
      <c r="G20" s="18"/>
      <c r="H20" s="18"/>
      <c r="R20" s="22"/>
      <c r="S20" s="65"/>
      <c r="AE20" s="77"/>
      <c r="AF20" s="77"/>
      <c r="AG20" s="78"/>
      <c r="AH20" s="29" t="str">
        <f t="array" ref="AH20">IFERROR(INDEX($I$36:$I$175, MATCH(MAX(IF(NOT(COUNTIF($AH$14:AH19, $I$36:$I$175)),SUMIF($I$36:$I$175, "="&amp;$I$36:$I$175, $L$36:$L$175),"")), IF(NOT(COUNTIF($AH$14:AH19, $I$36:$I$175)),SUMIF($I$36:$I$175, "="&amp;$I$36:$I$175, $L$36:$L$175),""), 0)),"")</f>
        <v>India</v>
      </c>
      <c r="AI20" s="79">
        <f t="shared" si="0"/>
        <v>0.38</v>
      </c>
      <c r="AJ20" s="29"/>
      <c r="AK20" s="29" t="str">
        <f t="array" ref="AK20">INDEX($P$36:$P$232, MATCH(MAX(IF(NOT(COUNTIF($AK$14:AK19, $P$36:$P$232)),SUMIF($P$36:$P$232, "="&amp;$P$36:$P$232, $W$36:$W$232),"")), IF(NOT(COUNTIF($AK$14:AK19, $P$36:$P$232)),SUMIF($P$36:$P$232, "="&amp;$P$36:$P$232, $W$36:$W$232),""), 0))</f>
        <v>Nigeria</v>
      </c>
      <c r="AL20" s="66">
        <f t="shared" si="1"/>
        <v>0.337290865</v>
      </c>
      <c r="AM20" s="29"/>
      <c r="AN20" s="29"/>
      <c r="AO20" s="4"/>
      <c r="AP20" s="4"/>
      <c r="AQ20" s="77"/>
      <c r="AR20" s="77"/>
      <c r="AS20" s="77"/>
      <c r="AT20" s="77"/>
      <c r="AU20" s="22"/>
    </row>
    <row r="21" spans="5:47" x14ac:dyDescent="0.35">
      <c r="E21" s="18"/>
      <c r="F21" s="18"/>
      <c r="G21" s="18"/>
      <c r="H21" s="18"/>
      <c r="R21" s="22"/>
      <c r="S21" s="65"/>
      <c r="AE21" s="77"/>
      <c r="AF21" s="77"/>
      <c r="AG21" s="78"/>
      <c r="AH21" s="29" t="str">
        <f t="array" ref="AH21">IFERROR(INDEX($I$36:$I$175, MATCH(MAX(IF(NOT(COUNTIF($AH$14:AH20, $I$36:$I$175)),SUMIF($I$36:$I$175, "="&amp;$I$36:$I$175, $L$36:$L$175),"")), IF(NOT(COUNTIF($AH$14:AH20, $I$36:$I$175)),SUMIF($I$36:$I$175, "="&amp;$I$36:$I$175, $L$36:$L$175),""), 0)),"")</f>
        <v>Netherlands</v>
      </c>
      <c r="AI21" s="79">
        <f t="shared" si="0"/>
        <v>0.30000000000000004</v>
      </c>
      <c r="AJ21" s="29"/>
      <c r="AK21" s="29" t="str">
        <f t="array" ref="AK21">INDEX($P$36:$P$232, MATCH(MAX(IF(NOT(COUNTIF($AK$14:AK20, $P$36:$P$232)),SUMIF($P$36:$P$232, "="&amp;$P$36:$P$232, $W$36:$W$232),"")), IF(NOT(COUNTIF($AK$14:AK20, $P$36:$P$232)),SUMIF($P$36:$P$232, "="&amp;$P$36:$P$232, $W$36:$W$232),""), 0))</f>
        <v>Trinidad</v>
      </c>
      <c r="AL21" s="66">
        <f t="shared" si="1"/>
        <v>0.29390915000000001</v>
      </c>
      <c r="AM21" s="29"/>
      <c r="AN21" s="29"/>
      <c r="AO21" s="4"/>
      <c r="AP21" s="4"/>
      <c r="AQ21" s="77"/>
      <c r="AR21" s="77"/>
      <c r="AS21" s="77"/>
      <c r="AT21" s="77"/>
      <c r="AU21" s="22"/>
    </row>
    <row r="22" spans="5:47" x14ac:dyDescent="0.35">
      <c r="E22" s="18"/>
      <c r="F22" s="18"/>
      <c r="G22" s="18"/>
      <c r="H22" s="18"/>
      <c r="R22" s="22"/>
      <c r="S22" s="65"/>
      <c r="AE22" s="77"/>
      <c r="AF22" s="77"/>
      <c r="AG22" s="78"/>
      <c r="AH22" s="29" t="str">
        <f t="array" ref="AH22">IFERROR(INDEX($I$36:$I$175, MATCH(MAX(IF(NOT(COUNTIF($AH$14:AH21, $I$36:$I$175)),SUMIF($I$36:$I$175, "="&amp;$I$36:$I$175, $L$36:$L$175),"")), IF(NOT(COUNTIF($AH$14:AH21, $I$36:$I$175)),SUMIF($I$36:$I$175, "="&amp;$I$36:$I$175, $L$36:$L$175),""), 0)),"")</f>
        <v>Taiwan</v>
      </c>
      <c r="AI22" s="79">
        <f t="shared" si="0"/>
        <v>0.28000000000000003</v>
      </c>
      <c r="AJ22" s="29"/>
      <c r="AK22" s="29" t="str">
        <f t="array" ref="AK22">INDEX($P$36:$P$232, MATCH(MAX(IF(NOT(COUNTIF($AK$14:AK21, $P$36:$P$232)),SUMIF($P$36:$P$232, "="&amp;$P$36:$P$232, $W$36:$W$232),"")), IF(NOT(COUNTIF($AK$14:AK21, $P$36:$P$232)),SUMIF($P$36:$P$232, "="&amp;$P$36:$P$232, $W$36:$W$232),""), 0))</f>
        <v>Oman</v>
      </c>
      <c r="AL22" s="66">
        <f t="shared" si="1"/>
        <v>0.26182242499999997</v>
      </c>
      <c r="AM22" s="29"/>
      <c r="AN22" s="29"/>
      <c r="AO22" s="4"/>
      <c r="AP22" s="4"/>
      <c r="AQ22" s="77"/>
      <c r="AR22" s="77"/>
      <c r="AS22" s="77"/>
      <c r="AT22" s="77"/>
      <c r="AU22" s="22"/>
    </row>
    <row r="23" spans="5:47" x14ac:dyDescent="0.35">
      <c r="E23" s="18"/>
      <c r="F23" s="18"/>
      <c r="G23" s="18"/>
      <c r="H23" s="18"/>
      <c r="R23" s="22"/>
      <c r="S23" s="65"/>
      <c r="AE23" s="77"/>
      <c r="AF23" s="77"/>
      <c r="AG23" s="78"/>
      <c r="AH23" s="29" t="str">
        <f t="array" ref="AH23">IFERROR(INDEX($I$36:$I$175, MATCH(MAX(IF(NOT(COUNTIF($AH$14:AH22, $I$36:$I$175)),SUMIF($I$36:$I$175, "="&amp;$I$36:$I$175, $L$36:$L$175),"")), IF(NOT(COUNTIF($AH$14:AH22, $I$36:$I$175)),SUMIF($I$36:$I$175, "="&amp;$I$36:$I$175, $L$36:$L$175),""), 0)),"")</f>
        <v>Thailand</v>
      </c>
      <c r="AI23" s="79">
        <f t="shared" si="0"/>
        <v>0.27</v>
      </c>
      <c r="AJ23" s="29"/>
      <c r="AK23" s="29" t="str">
        <f t="array" ref="AK23">INDEX($P$36:$P$232, MATCH(MAX(IF(NOT(COUNTIF($AK$14:AK22, $P$36:$P$232)),SUMIF($P$36:$P$232, "="&amp;$P$36:$P$232, $W$36:$W$232),"")), IF(NOT(COUNTIF($AK$14:AK22, $P$36:$P$232)),SUMIF($P$36:$P$232, "="&amp;$P$36:$P$232, $W$36:$W$232),""), 0))</f>
        <v>Russia - Atlantic</v>
      </c>
      <c r="AL23" s="66">
        <f t="shared" si="1"/>
        <v>0.23027771</v>
      </c>
      <c r="AM23" s="29"/>
      <c r="AN23" s="29"/>
      <c r="AO23" s="4"/>
      <c r="AP23" s="4"/>
      <c r="AQ23" s="77"/>
      <c r="AR23" s="77"/>
      <c r="AS23" s="77"/>
      <c r="AT23" s="77"/>
      <c r="AU23" s="22"/>
    </row>
    <row r="24" spans="5:47" x14ac:dyDescent="0.35">
      <c r="E24" s="18"/>
      <c r="F24" s="18"/>
      <c r="G24" s="18"/>
      <c r="H24" s="18"/>
      <c r="R24" s="22"/>
      <c r="S24" s="65"/>
      <c r="AE24" s="77"/>
      <c r="AF24" s="77"/>
      <c r="AG24" s="78"/>
      <c r="AH24" s="29" t="str">
        <f t="array" ref="AH24">IFERROR(INDEX($I$36:$I$175, MATCH(MAX(IF(NOT(COUNTIF($AH$14:AH23, $I$36:$I$175)),SUMIF($I$36:$I$175, "="&amp;$I$36:$I$175, $L$36:$L$175),"")), IF(NOT(COUNTIF($AH$14:AH23, $I$36:$I$175)),SUMIF($I$36:$I$175, "="&amp;$I$36:$I$175, $L$36:$L$175),""), 0)),"")</f>
        <v>Belgium</v>
      </c>
      <c r="AI24" s="79">
        <f t="shared" si="0"/>
        <v>0.22000000000000003</v>
      </c>
      <c r="AJ24" s="29"/>
      <c r="AK24" s="29" t="str">
        <f t="array" ref="AK24">INDEX($P$36:$P$232, MATCH(MAX(IF(NOT(COUNTIF($AK$14:AK23, $P$36:$P$232)),SUMIF($P$36:$P$232, "="&amp;$P$36:$P$232, $W$36:$W$232),"")), IF(NOT(COUNTIF($AK$14:AK23, $P$36:$P$232)),SUMIF($P$36:$P$232, "="&amp;$P$36:$P$232, $W$36:$W$232),""), 0))</f>
        <v>Algeria</v>
      </c>
      <c r="AL24" s="66">
        <f t="shared" si="1"/>
        <v>0.207841255</v>
      </c>
      <c r="AM24" s="29"/>
      <c r="AN24" s="29"/>
      <c r="AO24" s="4"/>
      <c r="AP24" s="4"/>
      <c r="AQ24" s="77"/>
      <c r="AR24" s="77"/>
      <c r="AS24" s="77"/>
      <c r="AT24" s="77"/>
      <c r="AU24" s="22"/>
    </row>
    <row r="25" spans="5:47" x14ac:dyDescent="0.35">
      <c r="E25" s="18"/>
      <c r="F25" s="18"/>
      <c r="G25" s="18"/>
      <c r="H25" s="18"/>
      <c r="R25" s="22"/>
      <c r="S25" s="65"/>
      <c r="AE25" s="77"/>
      <c r="AF25" s="77"/>
      <c r="AG25" s="78"/>
      <c r="AH25" s="29" t="str">
        <f t="array" ref="AH25">IFERROR(INDEX($I$36:$I$175, MATCH(MAX(IF(NOT(COUNTIF($AH$14:AH24, $I$36:$I$175)),SUMIF($I$36:$I$175, "="&amp;$I$36:$I$175, $L$36:$L$175),"")), IF(NOT(COUNTIF($AH$14:AH24, $I$36:$I$175)),SUMIF($I$36:$I$175, "="&amp;$I$36:$I$175, $L$36:$L$175),""), 0)),"")</f>
        <v>France</v>
      </c>
      <c r="AI25" s="79">
        <f t="shared" si="0"/>
        <v>0.21000000000000002</v>
      </c>
      <c r="AJ25" s="29"/>
      <c r="AK25" s="29" t="str">
        <f t="array" ref="AK25">INDEX($P$36:$P$232, MATCH(MAX(IF(NOT(COUNTIF($AK$14:AK24, $P$36:$P$232)),SUMIF($P$36:$P$232, "="&amp;$P$36:$P$232, $W$36:$W$232),"")), IF(NOT(COUNTIF($AK$14:AK24, $P$36:$P$232)),SUMIF($P$36:$P$232, "="&amp;$P$36:$P$232, $W$36:$W$232),""), 0))</f>
        <v>Russia</v>
      </c>
      <c r="AL25" s="66">
        <f t="shared" si="1"/>
        <v>0.19422381</v>
      </c>
      <c r="AM25" s="29"/>
      <c r="AN25" s="29"/>
      <c r="AO25" s="4"/>
      <c r="AP25" s="4"/>
      <c r="AQ25" s="77"/>
      <c r="AR25" s="77"/>
      <c r="AS25" s="77"/>
      <c r="AT25" s="77"/>
      <c r="AU25" s="22"/>
    </row>
    <row r="26" spans="5:47" x14ac:dyDescent="0.35">
      <c r="E26" s="18"/>
      <c r="F26" s="18"/>
      <c r="G26" s="18"/>
      <c r="H26" s="18"/>
      <c r="R26" s="22"/>
      <c r="S26" s="65"/>
      <c r="AE26" s="77"/>
      <c r="AF26" s="77"/>
      <c r="AG26" s="78"/>
      <c r="AH26" s="29" t="str">
        <f t="array" ref="AH26">IFERROR(INDEX($I$36:$I$175, MATCH(MAX(IF(NOT(COUNTIF($AH$14:AH25, $I$36:$I$175)),SUMIF($I$36:$I$175, "="&amp;$I$36:$I$175, $L$36:$L$175),"")), IF(NOT(COUNTIF($AH$14:AH25, $I$36:$I$175)),SUMIF($I$36:$I$175, "="&amp;$I$36:$I$175, $L$36:$L$175),""), 0)),"")</f>
        <v>Spain</v>
      </c>
      <c r="AI26" s="79">
        <f t="shared" si="0"/>
        <v>0.19</v>
      </c>
      <c r="AJ26" s="29"/>
      <c r="AK26" s="29" t="str">
        <f t="array" ref="AK26">INDEX($P$36:$P$232, MATCH(MAX(IF(NOT(COUNTIF($AK$14:AK25, $P$36:$P$232)),SUMIF($P$36:$P$232, "="&amp;$P$36:$P$232, $W$36:$W$232),"")), IF(NOT(COUNTIF($AK$14:AK25, $P$36:$P$232)),SUMIF($P$36:$P$232, "="&amp;$P$36:$P$232, $W$36:$W$232),""), 0))</f>
        <v>Angola</v>
      </c>
      <c r="AL26" s="66">
        <f t="shared" si="1"/>
        <v>0.14274532000000001</v>
      </c>
      <c r="AM26" s="29"/>
      <c r="AN26" s="29"/>
      <c r="AO26" s="4"/>
      <c r="AP26" s="4"/>
      <c r="AQ26" s="77"/>
      <c r="AR26" s="77"/>
      <c r="AS26" s="77"/>
      <c r="AT26" s="77"/>
      <c r="AU26" s="22"/>
    </row>
    <row r="27" spans="5:47" x14ac:dyDescent="0.35">
      <c r="E27" s="18"/>
      <c r="F27" s="18"/>
      <c r="G27" s="18"/>
      <c r="H27" s="18"/>
      <c r="R27" s="22"/>
      <c r="S27" s="65"/>
      <c r="AE27" s="77"/>
      <c r="AF27" s="77"/>
      <c r="AG27" s="78"/>
      <c r="AH27" s="29" t="str">
        <f t="array" ref="AH27">IFERROR(INDEX($I$36:$I$175, MATCH(MAX(IF(NOT(COUNTIF($AH$14:AH26, $I$36:$I$175)),SUMIF($I$36:$I$175, "="&amp;$I$36:$I$175, $L$36:$L$175),"")), IF(NOT(COUNTIF($AH$14:AH26, $I$36:$I$175)),SUMIF($I$36:$I$175, "="&amp;$I$36:$I$175, $L$36:$L$175),""), 0)),"")</f>
        <v>Chile</v>
      </c>
      <c r="AI27" s="79">
        <f t="shared" si="0"/>
        <v>0.16</v>
      </c>
      <c r="AJ27" s="29"/>
      <c r="AK27" s="29" t="str">
        <f t="array" ref="AK27">INDEX($P$36:$P$232, MATCH(MAX(IF(NOT(COUNTIF($AK$14:AK26, $P$36:$P$232)),SUMIF($P$36:$P$232, "="&amp;$P$36:$P$232, $W$36:$W$232),"")), IF(NOT(COUNTIF($AK$14:AK26, $P$36:$P$232)),SUMIF($P$36:$P$232, "="&amp;$P$36:$P$232, $W$36:$W$232),""), 0))</f>
        <v>Norway</v>
      </c>
      <c r="AL27" s="66">
        <f t="shared" si="1"/>
        <v>0.14262249999999999</v>
      </c>
      <c r="AM27" s="29"/>
      <c r="AN27" s="29"/>
      <c r="AO27" s="4"/>
      <c r="AP27" s="4"/>
      <c r="AQ27" s="77"/>
      <c r="AR27" s="77"/>
      <c r="AS27" s="77"/>
      <c r="AT27" s="77"/>
      <c r="AU27" s="22"/>
    </row>
    <row r="28" spans="5:47" x14ac:dyDescent="0.35">
      <c r="E28" s="18"/>
      <c r="F28" s="18"/>
      <c r="G28" s="18"/>
      <c r="H28" s="18"/>
      <c r="R28" s="22"/>
      <c r="S28" s="65"/>
      <c r="AE28" s="77"/>
      <c r="AF28" s="77"/>
      <c r="AG28" s="78"/>
      <c r="AH28" s="29" t="str">
        <f t="array" ref="AH28">IFERROR(INDEX($I$36:$I$175, MATCH(MAX(IF(NOT(COUNTIF($AH$14:AH27, $I$36:$I$175)),SUMIF($I$36:$I$175, "="&amp;$I$36:$I$175, $L$36:$L$175),"")), IF(NOT(COUNTIF($AH$14:AH27, $I$36:$I$175)),SUMIF($I$36:$I$175, "="&amp;$I$36:$I$175, $L$36:$L$175),""), 0)),"")</f>
        <v>Turkey</v>
      </c>
      <c r="AI28" s="79">
        <f t="shared" si="0"/>
        <v>0.14000000000000001</v>
      </c>
      <c r="AJ28" s="29"/>
      <c r="AK28" s="29" t="str" cm="1">
        <f t="array" ref="AK28">INDEX($P$36:$P$232, MATCH(MAX(IF(NOT(COUNTIF($AK$14:AK27, $P$36:$P$232)),SUMIF($P$36:$P$232, "="&amp;$P$36:$P$232, $W$36:$W$232),"")), IF(NOT(COUNTIF($AK$14:AK27, $P$36:$P$232)),SUMIF($P$36:$P$232, "="&amp;$P$36:$P$232, $W$36:$W$232),""), 0))</f>
        <v>Brunei</v>
      </c>
      <c r="AL28" s="66">
        <f t="shared" si="1"/>
        <v>0.134746</v>
      </c>
      <c r="AM28" s="29"/>
      <c r="AN28" s="29"/>
      <c r="AO28" s="4"/>
      <c r="AP28" s="4"/>
      <c r="AQ28" s="77"/>
      <c r="AR28" s="77"/>
      <c r="AS28" s="77"/>
      <c r="AT28" s="77"/>
      <c r="AU28" s="22"/>
    </row>
    <row r="29" spans="5:47" x14ac:dyDescent="0.35">
      <c r="E29" s="18"/>
      <c r="F29" s="18"/>
      <c r="G29" s="18"/>
      <c r="H29" s="18"/>
      <c r="R29" s="22"/>
      <c r="S29" s="65"/>
      <c r="AE29" s="77"/>
      <c r="AF29" s="77"/>
      <c r="AG29" s="78"/>
      <c r="AH29" s="29" t="str">
        <f t="array" ref="AH29">IFERROR(INDEX($I$36:$I$175, MATCH(MAX(IF(NOT(COUNTIF($AH$14:AH28, $I$36:$I$175)),SUMIF($I$36:$I$175, "="&amp;$I$36:$I$175, $L$36:$L$175),"")), IF(NOT(COUNTIF($AH$14:AH28, $I$36:$I$175)),SUMIF($I$36:$I$175, "="&amp;$I$36:$I$175, $L$36:$L$175),""), 0)),"")</f>
        <v>Italy</v>
      </c>
      <c r="AI29" s="79">
        <f t="shared" si="0"/>
        <v>0.12</v>
      </c>
      <c r="AJ29" s="29"/>
      <c r="AK29" s="29" t="str">
        <f t="array" ref="AK29">INDEX($P$36:$P$232, MATCH(MAX(IF(NOT(COUNTIF($AK$14:AK28, $P$36:$P$232)),SUMIF($P$36:$P$232, "="&amp;$P$36:$P$232, $W$36:$W$232),"")), IF(NOT(COUNTIF($AK$14:AK28, $P$36:$P$232)),SUMIF($P$36:$P$232, "="&amp;$P$36:$P$232, $W$36:$W$232),""), 0))</f>
        <v>Mozambique</v>
      </c>
      <c r="AL29" s="66">
        <f t="shared" si="1"/>
        <v>7.7162999999999995E-2</v>
      </c>
      <c r="AM29" s="29"/>
      <c r="AN29" s="29"/>
      <c r="AO29" s="4"/>
      <c r="AP29" s="4"/>
      <c r="AQ29" s="77"/>
      <c r="AR29" s="77"/>
      <c r="AS29" s="77"/>
      <c r="AT29" s="77"/>
      <c r="AU29" s="22"/>
    </row>
    <row r="30" spans="5:47" x14ac:dyDescent="0.35">
      <c r="E30" s="18"/>
      <c r="F30" s="18"/>
      <c r="G30" s="18"/>
      <c r="H30" s="18"/>
      <c r="R30" s="22"/>
      <c r="S30" s="22"/>
      <c r="AE30" s="77"/>
      <c r="AF30" s="77"/>
      <c r="AG30" s="78"/>
      <c r="AH30" s="29" t="str">
        <f t="array" ref="AH30">IFERROR(INDEX($I$36:$I$175, MATCH(MAX(IF(NOT(COUNTIF($AH$14:AH29, $I$36:$I$175)),SUMIF($I$36:$I$175, "="&amp;$I$36:$I$175, $L$36:$L$175),"")), IF(NOT(COUNTIF($AH$14:AH29, $I$36:$I$175)),SUMIF($I$36:$I$175, "="&amp;$I$36:$I$175, $L$36:$L$175),""), 0)),"")</f>
        <v>Pakistan</v>
      </c>
      <c r="AI30" s="79">
        <f t="shared" si="0"/>
        <v>0.11</v>
      </c>
      <c r="AJ30" s="29"/>
      <c r="AK30" s="29" t="str">
        <f t="array" ref="AK30">INDEX($P$36:$P$232, MATCH(MAX(IF(NOT(COUNTIF($AK$14:AK29, $P$36:$P$232)),SUMIF($P$36:$P$232, "="&amp;$P$36:$P$232, $W$36:$W$232),"")), IF(NOT(COUNTIF($AK$14:AK29, $P$36:$P$232)),SUMIF($P$36:$P$232, "="&amp;$P$36:$P$232, $W$36:$W$232),""), 0))</f>
        <v>Peru</v>
      </c>
      <c r="AL30" s="66">
        <f t="shared" si="1"/>
        <v>7.7162999999999995E-2</v>
      </c>
      <c r="AM30" s="29"/>
      <c r="AN30" s="29"/>
      <c r="AO30" s="4"/>
      <c r="AP30" s="4"/>
      <c r="AQ30" s="77"/>
      <c r="AR30" s="77"/>
      <c r="AS30" s="77"/>
      <c r="AT30" s="77"/>
      <c r="AU30" s="22"/>
    </row>
    <row r="31" spans="5:47" x14ac:dyDescent="0.35">
      <c r="E31" s="18"/>
      <c r="F31" s="18"/>
      <c r="G31" s="18"/>
      <c r="H31" s="18"/>
      <c r="R31" s="22"/>
      <c r="S31" s="22"/>
      <c r="AE31" s="77"/>
      <c r="AF31" s="77"/>
      <c r="AG31" s="78"/>
      <c r="AH31" s="29" t="str">
        <f t="array" ref="AH31">IFERROR(INDEX($I$36:$I$175, MATCH(MAX(IF(NOT(COUNTIF($AH$14:AH30, $I$36:$I$175)),SUMIF($I$36:$I$175, "="&amp;$I$36:$I$175, $L$36:$L$175),"")), IF(NOT(COUNTIF($AH$14:AH30, $I$36:$I$175)),SUMIF($I$36:$I$175, "="&amp;$I$36:$I$175, $L$36:$L$175),""), 0)),"")</f>
        <v>Colombia</v>
      </c>
      <c r="AI31" s="79">
        <f t="shared" si="0"/>
        <v>0.08</v>
      </c>
      <c r="AJ31" s="29"/>
      <c r="AK31" s="29" t="str" cm="1">
        <f t="array" ref="AK31">INDEX($P$36:$P$232, MATCH(MAX(IF(NOT(COUNTIF($AK$14:AK30, $P$36:$P$232)),SUMIF($P$36:$P$232, "="&amp;$P$36:$P$232, $W$36:$W$232),"")), IF(NOT(COUNTIF($AK$14:AK30, $P$36:$P$232)),SUMIF($P$36:$P$232, "="&amp;$P$36:$P$232, $W$36:$W$232),""), 0))</f>
        <v>Papua New Guinea</v>
      </c>
      <c r="AL31" s="66">
        <f t="shared" si="1"/>
        <v>7.3291499999999996E-2</v>
      </c>
      <c r="AM31" s="29"/>
      <c r="AN31" s="29"/>
      <c r="AO31" s="4"/>
      <c r="AP31" s="4"/>
      <c r="AQ31" s="77"/>
      <c r="AR31" s="77"/>
      <c r="AS31" s="77"/>
      <c r="AT31" s="77"/>
      <c r="AU31" s="22"/>
    </row>
    <row r="32" spans="5:47" x14ac:dyDescent="0.35">
      <c r="E32" s="18"/>
      <c r="F32" s="18"/>
      <c r="G32" s="18"/>
      <c r="H32" s="18"/>
      <c r="AE32" s="77"/>
      <c r="AF32" s="77"/>
      <c r="AG32" s="78"/>
      <c r="AH32" s="29" t="str">
        <f t="array" ref="AH32">IFERROR(INDEX($I$36:$I$175, MATCH(MAX(IF(NOT(COUNTIF($AH$14:AH31, $I$36:$I$175)),SUMIF($I$36:$I$175, "="&amp;$I$36:$I$175, $L$36:$L$175),"")), IF(NOT(COUNTIF($AH$14:AH31, $I$36:$I$175)),SUMIF($I$36:$I$175, "="&amp;$I$36:$I$175, $L$36:$L$175),""), 0)),"")</f>
        <v>Poland</v>
      </c>
      <c r="AI32" s="79">
        <f t="shared" si="0"/>
        <v>0.08</v>
      </c>
      <c r="AJ32" s="29"/>
      <c r="AK32" s="29" t="str">
        <f t="array" ref="AK32">INDEX($P$36:$P$232, MATCH(MAX(IF(NOT(COUNTIF($AK$14:AK31, $P$36:$P$232)),SUMIF($P$36:$P$232, "="&amp;$P$36:$P$232, $W$36:$W$232),"")), IF(NOT(COUNTIF($AK$14:AK31, $P$36:$P$232)),SUMIF($P$36:$P$232, "="&amp;$P$36:$P$232, $W$36:$W$232),""), 0))</f>
        <v>Cameroon</v>
      </c>
      <c r="AL32" s="66">
        <f t="shared" si="1"/>
        <v>6.6616499999999995E-2</v>
      </c>
      <c r="AM32" s="29"/>
      <c r="AN32" s="29"/>
      <c r="AO32" s="4"/>
      <c r="AP32" s="4"/>
      <c r="AQ32" s="77"/>
      <c r="AR32" s="77"/>
      <c r="AS32" s="77"/>
      <c r="AT32" s="77"/>
      <c r="AU32" s="22"/>
    </row>
    <row r="33" spans="2:47" x14ac:dyDescent="0.35">
      <c r="E33" s="18"/>
      <c r="F33" s="18"/>
      <c r="G33" s="18"/>
      <c r="H33" s="18"/>
      <c r="AE33" s="77"/>
      <c r="AF33" s="77"/>
      <c r="AG33" s="78"/>
      <c r="AH33" s="29" t="str">
        <f t="array" ref="AH33">IFERROR(INDEX($I$36:$I$175, MATCH(MAX(IF(NOT(COUNTIF($AH$14:AH32, $I$36:$I$175)),SUMIF($I$36:$I$175, "="&amp;$I$36:$I$175, $L$36:$L$175),"")), IF(NOT(COUNTIF($AH$14:AH32, $I$36:$I$175)),SUMIF($I$36:$I$175, "="&amp;$I$36:$I$175, $L$36:$L$175),""), 0)),"")</f>
        <v>Panama</v>
      </c>
      <c r="AI33" s="79">
        <f t="shared" si="0"/>
        <v>0.08</v>
      </c>
      <c r="AJ33" s="29"/>
      <c r="AK33" s="29"/>
      <c r="AL33" s="29"/>
      <c r="AM33" s="29"/>
      <c r="AN33" s="29"/>
      <c r="AO33" s="4"/>
      <c r="AP33" s="4"/>
      <c r="AQ33" s="77"/>
      <c r="AR33" s="77"/>
      <c r="AS33" s="77"/>
      <c r="AT33" s="77"/>
      <c r="AU33" s="22"/>
    </row>
    <row r="34" spans="2:47" x14ac:dyDescent="0.35">
      <c r="B34" s="43" t="s">
        <v>202</v>
      </c>
      <c r="O34" s="43" t="s">
        <v>152</v>
      </c>
      <c r="AE34" s="77"/>
      <c r="AF34" s="77"/>
      <c r="AG34" s="78"/>
      <c r="AH34" s="29" t="str">
        <f t="array" ref="AH34">IFERROR(INDEX($I$36:$I$175, MATCH(MAX(IF(NOT(COUNTIF($AH$14:AH33, $I$36:$I$175)),SUMIF($I$36:$I$175, "="&amp;$I$36:$I$175, $L$36:$L$175),"")), IF(NOT(COUNTIF($AH$14:AH33, $I$36:$I$175)),SUMIF($I$36:$I$175, "="&amp;$I$36:$I$175, $L$36:$L$175),""), 0)),"")</f>
        <v>Kuwait</v>
      </c>
      <c r="AI34" s="79">
        <f t="shared" si="0"/>
        <v>0.08</v>
      </c>
      <c r="AJ34" s="29"/>
      <c r="AK34" s="29"/>
      <c r="AL34" s="29"/>
      <c r="AM34" s="29"/>
      <c r="AN34" s="29"/>
      <c r="AO34" s="4"/>
      <c r="AP34" s="4"/>
      <c r="AQ34" s="77"/>
      <c r="AR34" s="77"/>
      <c r="AS34" s="77"/>
      <c r="AT34" s="77"/>
      <c r="AU34" s="22"/>
    </row>
    <row r="35" spans="2:47" ht="29" x14ac:dyDescent="0.35">
      <c r="B35" s="12" t="s">
        <v>130</v>
      </c>
      <c r="C35" s="13" t="s">
        <v>131</v>
      </c>
      <c r="D35" s="12" t="s">
        <v>124</v>
      </c>
      <c r="E35" s="14" t="s">
        <v>1</v>
      </c>
      <c r="F35" s="14" t="s">
        <v>132</v>
      </c>
      <c r="G35" s="15" t="s">
        <v>127</v>
      </c>
      <c r="H35" s="16" t="s">
        <v>133</v>
      </c>
      <c r="I35" s="17" t="s">
        <v>134</v>
      </c>
      <c r="J35" s="12" t="s">
        <v>135</v>
      </c>
      <c r="K35" s="15" t="s">
        <v>128</v>
      </c>
      <c r="L35" s="36" t="s">
        <v>144</v>
      </c>
      <c r="O35" s="44" t="s">
        <v>7</v>
      </c>
      <c r="P35" s="44" t="s">
        <v>8</v>
      </c>
      <c r="Q35" s="45" t="s">
        <v>0</v>
      </c>
      <c r="R35" s="44" t="s">
        <v>9</v>
      </c>
      <c r="S35" s="45" t="s">
        <v>214</v>
      </c>
      <c r="T35" s="45" t="s">
        <v>10</v>
      </c>
      <c r="U35" s="45" t="s">
        <v>12</v>
      </c>
      <c r="V35" s="45" t="s">
        <v>13</v>
      </c>
      <c r="W35" s="70" t="s">
        <v>11</v>
      </c>
      <c r="AE35" s="77"/>
      <c r="AF35" s="77"/>
      <c r="AG35" s="78"/>
      <c r="AH35" s="29" t="str">
        <f t="array" ref="AH35">IFERROR(INDEX($I$36:$I$175, MATCH(MAX(IF(NOT(COUNTIF($AH$14:AH34, $I$36:$I$175)),SUMIF($I$36:$I$175, "="&amp;$I$36:$I$175, $L$36:$L$175),"")), IF(NOT(COUNTIF($AH$14:AH34, $I$36:$I$175)),SUMIF($I$36:$I$175, "="&amp;$I$36:$I$175, $L$36:$L$175),""), 0)),"")</f>
        <v>Germany</v>
      </c>
      <c r="AI35" s="79">
        <f t="shared" si="0"/>
        <v>7.0000000000000007E-2</v>
      </c>
      <c r="AJ35" s="29"/>
      <c r="AK35" s="29"/>
      <c r="AL35" s="29"/>
      <c r="AM35" s="29"/>
      <c r="AN35" s="29"/>
      <c r="AO35" s="4"/>
      <c r="AP35" s="4"/>
      <c r="AQ35" s="77"/>
      <c r="AR35" s="77"/>
      <c r="AS35" s="77"/>
      <c r="AT35" s="77"/>
      <c r="AU35" s="22"/>
    </row>
    <row r="36" spans="2:47" x14ac:dyDescent="0.35">
      <c r="B36" s="18" t="s">
        <v>26</v>
      </c>
      <c r="C36" s="37" t="s">
        <v>26</v>
      </c>
      <c r="D36" s="37" t="s">
        <v>31</v>
      </c>
      <c r="E36" s="19" t="s">
        <v>291</v>
      </c>
      <c r="F36" s="38">
        <v>9672820</v>
      </c>
      <c r="G36" s="39">
        <v>45399</v>
      </c>
      <c r="H36" s="40" t="s">
        <v>65</v>
      </c>
      <c r="I36" s="41" t="s">
        <v>83</v>
      </c>
      <c r="J36" s="37" t="s">
        <v>84</v>
      </c>
      <c r="K36" s="67">
        <v>45411</v>
      </c>
      <c r="L36" s="38">
        <v>0.08</v>
      </c>
      <c r="O36" s="57" t="s">
        <v>101</v>
      </c>
      <c r="P36" s="57" t="s">
        <v>102</v>
      </c>
      <c r="Q36" s="58">
        <v>9337717</v>
      </c>
      <c r="R36" s="57" t="s">
        <v>520</v>
      </c>
      <c r="S36" s="74">
        <v>45416</v>
      </c>
      <c r="T36" s="60">
        <v>216200</v>
      </c>
      <c r="U36" s="58" t="s">
        <v>147</v>
      </c>
      <c r="V36" s="63" t="s">
        <v>23</v>
      </c>
      <c r="W36" s="69">
        <v>9.6209000000000003E-2</v>
      </c>
      <c r="AE36" s="77"/>
      <c r="AF36" s="77"/>
      <c r="AG36" s="78"/>
      <c r="AH36" s="29" t="str">
        <f t="array" ref="AH36">IFERROR(INDEX($I$36:$I$175, MATCH(MAX(IF(NOT(COUNTIF($AH$14:AH35, $I$36:$I$175)),SUMIF($I$36:$I$175, "="&amp;$I$36:$I$175, $L$36:$L$175),"")), IF(NOT(COUNTIF($AH$14:AH35, $I$36:$I$175)),SUMIF($I$36:$I$175, "="&amp;$I$36:$I$175, $L$36:$L$175),""), 0)),"")</f>
        <v>Malaysia</v>
      </c>
      <c r="AI36" s="79">
        <f t="shared" si="0"/>
        <v>0.06</v>
      </c>
      <c r="AJ36" s="29"/>
      <c r="AK36" s="29"/>
      <c r="AL36" s="29"/>
      <c r="AM36" s="29"/>
      <c r="AN36" s="29"/>
      <c r="AO36" s="4"/>
      <c r="AP36" s="4"/>
      <c r="AQ36" s="77"/>
      <c r="AR36" s="77"/>
      <c r="AS36" s="77"/>
      <c r="AT36" s="77"/>
      <c r="AU36" s="22"/>
    </row>
    <row r="37" spans="2:47" x14ac:dyDescent="0.35">
      <c r="B37" s="18" t="s">
        <v>26</v>
      </c>
      <c r="C37" s="37" t="s">
        <v>26</v>
      </c>
      <c r="D37" s="37" t="s">
        <v>31</v>
      </c>
      <c r="E37" s="19" t="s">
        <v>251</v>
      </c>
      <c r="F37" s="38">
        <v>9694751</v>
      </c>
      <c r="G37" s="39">
        <v>45404</v>
      </c>
      <c r="H37" s="40" t="s">
        <v>65</v>
      </c>
      <c r="I37" s="41" t="s">
        <v>83</v>
      </c>
      <c r="J37" s="37" t="s">
        <v>83</v>
      </c>
      <c r="K37" s="67">
        <v>45415</v>
      </c>
      <c r="L37" s="38">
        <v>0.08</v>
      </c>
      <c r="O37" s="57" t="s">
        <v>101</v>
      </c>
      <c r="P37" s="57" t="s">
        <v>102</v>
      </c>
      <c r="Q37" s="58">
        <v>9397286</v>
      </c>
      <c r="R37" s="57" t="s">
        <v>332</v>
      </c>
      <c r="S37" s="74">
        <v>45413</v>
      </c>
      <c r="T37" s="60">
        <v>217591</v>
      </c>
      <c r="U37" s="58" t="s">
        <v>151</v>
      </c>
      <c r="V37" s="63" t="s">
        <v>23</v>
      </c>
      <c r="W37" s="69">
        <v>9.6827995E-2</v>
      </c>
      <c r="AE37" s="77"/>
      <c r="AF37" s="77"/>
      <c r="AG37" s="78"/>
      <c r="AH37" s="29" t="str">
        <f t="array" ref="AH37">IFERROR(INDEX($I$36:$I$175, MATCH(MAX(IF(NOT(COUNTIF($AH$14:AH36, $I$36:$I$175)),SUMIF($I$36:$I$175, "="&amp;$I$36:$I$175, $L$36:$L$175),"")), IF(NOT(COUNTIF($AH$14:AH36, $I$36:$I$175)),SUMIF($I$36:$I$175, "="&amp;$I$36:$I$175, $L$36:$L$175),""), 0)),"")</f>
        <v>Philippines</v>
      </c>
      <c r="AI37" s="79">
        <f t="shared" si="0"/>
        <v>0.06</v>
      </c>
      <c r="AJ37" s="29"/>
      <c r="AK37" s="29"/>
      <c r="AL37" s="29"/>
      <c r="AM37" s="29"/>
      <c r="AN37" s="29"/>
      <c r="AO37" s="4"/>
      <c r="AP37" s="4"/>
      <c r="AQ37" s="77"/>
      <c r="AR37" s="77"/>
      <c r="AS37" s="77"/>
      <c r="AT37" s="77"/>
      <c r="AU37" s="22"/>
    </row>
    <row r="38" spans="2:47" x14ac:dyDescent="0.35">
      <c r="B38" s="18" t="s">
        <v>26</v>
      </c>
      <c r="C38" s="37" t="s">
        <v>26</v>
      </c>
      <c r="D38" s="37" t="s">
        <v>31</v>
      </c>
      <c r="E38" s="19" t="s">
        <v>378</v>
      </c>
      <c r="F38" s="38">
        <v>9666986</v>
      </c>
      <c r="G38" s="39">
        <v>45396</v>
      </c>
      <c r="H38" s="40" t="s">
        <v>65</v>
      </c>
      <c r="I38" s="41" t="s">
        <v>64</v>
      </c>
      <c r="J38" s="37" t="s">
        <v>67</v>
      </c>
      <c r="K38" s="67">
        <v>45416</v>
      </c>
      <c r="L38" s="38">
        <v>7.0000000000000007E-2</v>
      </c>
      <c r="O38" s="57" t="s">
        <v>101</v>
      </c>
      <c r="P38" s="57" t="s">
        <v>102</v>
      </c>
      <c r="Q38" s="58">
        <v>9431123</v>
      </c>
      <c r="R38" s="57" t="s">
        <v>349</v>
      </c>
      <c r="S38" s="74">
        <v>45411</v>
      </c>
      <c r="T38" s="60">
        <v>210100</v>
      </c>
      <c r="U38" s="58" t="s">
        <v>146</v>
      </c>
      <c r="V38" s="63" t="s">
        <v>23</v>
      </c>
      <c r="W38" s="69">
        <v>9.3494499999999994E-2</v>
      </c>
      <c r="AE38" s="77"/>
      <c r="AF38" s="77"/>
      <c r="AG38" s="78"/>
      <c r="AH38" s="29" t="str">
        <f t="array" ref="AH38">IFERROR(INDEX($I$36:$I$175, MATCH(MAX(IF(NOT(COUNTIF($AH$14:AH37, $I$36:$I$175)),SUMIF($I$36:$I$175, "="&amp;$I$36:$I$175, $L$36:$L$175),"")), IF(NOT(COUNTIF($AH$14:AH37, $I$36:$I$175)),SUMIF($I$36:$I$175, "="&amp;$I$36:$I$175, $L$36:$L$175),""), 0)),"")</f>
        <v>Finland</v>
      </c>
      <c r="AI38" s="79">
        <f t="shared" si="0"/>
        <v>0.06</v>
      </c>
      <c r="AJ38" s="29"/>
      <c r="AK38" s="29"/>
      <c r="AL38" s="29"/>
      <c r="AM38" s="29"/>
      <c r="AN38" s="29"/>
      <c r="AO38" s="4"/>
      <c r="AP38" s="4"/>
      <c r="AQ38" s="77"/>
      <c r="AR38" s="77"/>
      <c r="AS38" s="77"/>
      <c r="AT38" s="77"/>
      <c r="AU38" s="22"/>
    </row>
    <row r="39" spans="2:47" x14ac:dyDescent="0.35">
      <c r="B39" s="18" t="s">
        <v>26</v>
      </c>
      <c r="C39" s="37" t="s">
        <v>26</v>
      </c>
      <c r="D39" s="37" t="s">
        <v>31</v>
      </c>
      <c r="E39" s="19" t="s">
        <v>379</v>
      </c>
      <c r="F39" s="38">
        <v>9681687</v>
      </c>
      <c r="G39" s="39">
        <v>45402</v>
      </c>
      <c r="H39" s="40" t="s">
        <v>65</v>
      </c>
      <c r="I39" s="41" t="s">
        <v>83</v>
      </c>
      <c r="J39" s="37" t="s">
        <v>86</v>
      </c>
      <c r="K39" s="67">
        <v>45412</v>
      </c>
      <c r="L39" s="38">
        <v>7.0000000000000007E-2</v>
      </c>
      <c r="O39" s="57" t="s">
        <v>101</v>
      </c>
      <c r="P39" s="57" t="s">
        <v>102</v>
      </c>
      <c r="Q39" s="58">
        <v>9360908</v>
      </c>
      <c r="R39" s="57" t="s">
        <v>482</v>
      </c>
      <c r="S39" s="74">
        <v>45417</v>
      </c>
      <c r="T39" s="60">
        <v>217000</v>
      </c>
      <c r="U39" s="58" t="s">
        <v>148</v>
      </c>
      <c r="V39" s="63" t="s">
        <v>23</v>
      </c>
      <c r="W39" s="69">
        <v>9.6564999999999998E-2</v>
      </c>
      <c r="AE39" s="77"/>
      <c r="AF39" s="77"/>
      <c r="AG39" s="78"/>
      <c r="AH39" s="29" t="str">
        <f t="array" ref="AH39">IFERROR(INDEX($I$36:$I$175, MATCH(MAX(IF(NOT(COUNTIF($AH$14:AH38, $I$36:$I$175)),SUMIF($I$36:$I$175, "="&amp;$I$36:$I$175, $L$36:$L$175),"")), IF(NOT(COUNTIF($AH$14:AH38, $I$36:$I$175)),SUMIF($I$36:$I$175, "="&amp;$I$36:$I$175, $L$36:$L$175),""), 0)),"")</f>
        <v>Bangladesh</v>
      </c>
      <c r="AI39" s="79">
        <f t="shared" si="0"/>
        <v>0.05</v>
      </c>
      <c r="AJ39" s="29"/>
      <c r="AK39" s="29"/>
      <c r="AL39" s="29"/>
      <c r="AM39" s="29"/>
      <c r="AN39" s="29"/>
      <c r="AO39" s="4"/>
      <c r="AP39" s="4"/>
      <c r="AQ39" s="77"/>
      <c r="AR39" s="77"/>
      <c r="AS39" s="77"/>
      <c r="AT39" s="77"/>
      <c r="AU39" s="22"/>
    </row>
    <row r="40" spans="2:47" x14ac:dyDescent="0.35">
      <c r="B40" s="18" t="s">
        <v>26</v>
      </c>
      <c r="C40" s="37" t="s">
        <v>26</v>
      </c>
      <c r="D40" s="37" t="s">
        <v>32</v>
      </c>
      <c r="E40" s="19" t="s">
        <v>360</v>
      </c>
      <c r="F40" s="38">
        <v>9372999</v>
      </c>
      <c r="G40" s="39">
        <v>45404</v>
      </c>
      <c r="H40" s="76" t="s">
        <v>65</v>
      </c>
      <c r="I40" s="75" t="s">
        <v>92</v>
      </c>
      <c r="J40" s="37" t="s">
        <v>94</v>
      </c>
      <c r="K40" s="67">
        <v>45416</v>
      </c>
      <c r="L40" s="38">
        <v>7.0000000000000007E-2</v>
      </c>
      <c r="O40" s="57" t="s">
        <v>101</v>
      </c>
      <c r="P40" s="57" t="s">
        <v>102</v>
      </c>
      <c r="Q40" s="58">
        <v>9397315</v>
      </c>
      <c r="R40" s="57" t="s">
        <v>483</v>
      </c>
      <c r="S40" s="74">
        <v>45414</v>
      </c>
      <c r="T40" s="60">
        <v>266000</v>
      </c>
      <c r="U40" s="58" t="s">
        <v>149</v>
      </c>
      <c r="V40" s="63" t="s">
        <v>23</v>
      </c>
      <c r="W40" s="69">
        <v>0.11837</v>
      </c>
      <c r="AE40" s="77"/>
      <c r="AF40" s="77"/>
      <c r="AG40" s="78"/>
      <c r="AH40" s="29" t="str" cm="1">
        <f t="array" ref="AH40">IFERROR(INDEX($I$36:$I$175, MATCH(MAX(IF(NOT(COUNTIF($AH$14:AH39, $I$36:$I$175)),SUMIF($I$36:$I$175, "="&amp;$I$36:$I$175, $L$36:$L$175),"")), IF(NOT(COUNTIF($AH$14:AH39, $I$36:$I$175)),SUMIF($I$36:$I$175, "="&amp;$I$36:$I$175, $L$36:$L$175),""), 0)),"")</f>
        <v>Vietnam</v>
      </c>
      <c r="AI40" s="79">
        <f>IF(OR(AH40="",AH40=0),"",SUMIFS($L$36:$L$204,$I$36:$I$204,AH40))</f>
        <v>0.03</v>
      </c>
      <c r="AJ40" s="29"/>
      <c r="AK40" s="29"/>
      <c r="AL40" s="29"/>
      <c r="AM40" s="29"/>
      <c r="AN40" s="29"/>
      <c r="AO40" s="4"/>
      <c r="AP40" s="4"/>
      <c r="AQ40" s="77"/>
      <c r="AR40" s="77"/>
      <c r="AS40" s="77"/>
      <c r="AT40" s="77"/>
      <c r="AU40" s="22"/>
    </row>
    <row r="41" spans="2:47" x14ac:dyDescent="0.35">
      <c r="B41" s="18" t="s">
        <v>26</v>
      </c>
      <c r="C41" s="37" t="s">
        <v>26</v>
      </c>
      <c r="D41" s="37" t="s">
        <v>32</v>
      </c>
      <c r="E41" s="19" t="s">
        <v>380</v>
      </c>
      <c r="F41" s="38">
        <v>9321653</v>
      </c>
      <c r="G41" s="39">
        <v>45401</v>
      </c>
      <c r="H41" s="40" t="s">
        <v>207</v>
      </c>
      <c r="I41" s="41" t="s">
        <v>71</v>
      </c>
      <c r="J41" s="37" t="s">
        <v>308</v>
      </c>
      <c r="K41" s="67">
        <v>45413</v>
      </c>
      <c r="L41" s="38">
        <v>0.06</v>
      </c>
      <c r="O41" s="57" t="s">
        <v>40</v>
      </c>
      <c r="P41" s="57" t="s">
        <v>41</v>
      </c>
      <c r="Q41" s="58">
        <v>9682552</v>
      </c>
      <c r="R41" s="57" t="s">
        <v>521</v>
      </c>
      <c r="S41" s="74">
        <v>45416.914873553244</v>
      </c>
      <c r="T41" s="60">
        <v>154800</v>
      </c>
      <c r="U41" s="58" t="s">
        <v>147</v>
      </c>
      <c r="V41" s="63" t="s">
        <v>27</v>
      </c>
      <c r="W41" s="69">
        <v>6.8886000000000003E-2</v>
      </c>
      <c r="AE41" s="77"/>
      <c r="AF41" s="77"/>
      <c r="AG41" s="78"/>
      <c r="AH41" s="29" t="str">
        <f t="array" ref="AH41">IFERROR(INDEX($I$36:$I$175, MATCH(MAX(IF(NOT(COUNTIF($AH$14:AH40, $I$36:$I$175)),SUMIF($I$36:$I$175, "="&amp;$I$36:$I$175, $L$36:$L$175),"")), IF(NOT(COUNTIF($AH$14:AH40, $I$36:$I$175)),SUMIF($I$36:$I$175, "="&amp;$I$36:$I$175, $L$36:$L$175),""), 0)),"")</f>
        <v>Indonesia</v>
      </c>
      <c r="AI41" s="79">
        <f>IF(OR(AH41="",AH41=0),"",SUMIFS($L$36:$L$204,$I$36:$I$204,AH41))</f>
        <v>1E-3</v>
      </c>
      <c r="AJ41" s="29"/>
      <c r="AK41" s="29"/>
      <c r="AL41" s="29"/>
      <c r="AM41" s="29"/>
      <c r="AN41" s="29"/>
      <c r="AO41" s="4"/>
      <c r="AP41" s="4"/>
      <c r="AQ41" s="77"/>
      <c r="AR41" s="77"/>
      <c r="AS41" s="77"/>
      <c r="AT41" s="77"/>
      <c r="AU41" s="22"/>
    </row>
    <row r="42" spans="2:47" x14ac:dyDescent="0.35">
      <c r="B42" s="18" t="s">
        <v>26</v>
      </c>
      <c r="C42" s="37" t="s">
        <v>26</v>
      </c>
      <c r="D42" s="37" t="s">
        <v>28</v>
      </c>
      <c r="E42" s="19" t="s">
        <v>290</v>
      </c>
      <c r="F42" s="38">
        <v>9610779</v>
      </c>
      <c r="G42" s="39">
        <v>45400</v>
      </c>
      <c r="H42" s="40" t="s">
        <v>65</v>
      </c>
      <c r="I42" s="41" t="s">
        <v>92</v>
      </c>
      <c r="J42" s="37" t="s">
        <v>222</v>
      </c>
      <c r="K42" s="67">
        <v>45414</v>
      </c>
      <c r="L42" s="38">
        <v>0.06</v>
      </c>
      <c r="O42" s="57" t="s">
        <v>40</v>
      </c>
      <c r="P42" s="57" t="s">
        <v>41</v>
      </c>
      <c r="Q42" s="58">
        <v>9496317</v>
      </c>
      <c r="R42" s="57" t="s">
        <v>350</v>
      </c>
      <c r="S42" s="74">
        <v>45415</v>
      </c>
      <c r="T42" s="60">
        <v>148000</v>
      </c>
      <c r="U42" s="58" t="s">
        <v>145</v>
      </c>
      <c r="V42" s="63" t="s">
        <v>27</v>
      </c>
      <c r="W42" s="69">
        <v>6.5860000000000002E-2</v>
      </c>
      <c r="AE42" s="77"/>
      <c r="AF42" s="77"/>
      <c r="AG42" s="78"/>
      <c r="AH42" s="29">
        <f t="array" ref="AH42">IFERROR(INDEX($I$36:$I$175, MATCH(MAX(IF(NOT(COUNTIF($AH$14:AH41, $I$36:$I$175)),SUMIF($I$36:$I$175, "="&amp;$I$36:$I$175, $L$36:$L$175),"")), IF(NOT(COUNTIF($AH$14:AH41, $I$36:$I$175)),SUMIF($I$36:$I$175, "="&amp;$I$36:$I$175, $L$36:$L$175),""), 0)),"")</f>
        <v>0</v>
      </c>
      <c r="AI42" s="29" t="str">
        <f>IF(OR(AH42="",AH42=0),"",SUMIFS($L$36:$L$204,$I$36:$I$204,AH42))</f>
        <v/>
      </c>
      <c r="AJ42" s="29"/>
      <c r="AK42" s="29"/>
      <c r="AL42" s="29"/>
      <c r="AM42" s="29"/>
      <c r="AN42" s="29"/>
      <c r="AO42" s="4"/>
      <c r="AP42" s="4"/>
      <c r="AQ42" s="77"/>
      <c r="AR42" s="77"/>
      <c r="AS42" s="77"/>
      <c r="AT42" s="77"/>
      <c r="AU42" s="22"/>
    </row>
    <row r="43" spans="2:47" x14ac:dyDescent="0.35">
      <c r="B43" s="18" t="s">
        <v>26</v>
      </c>
      <c r="C43" s="37" t="s">
        <v>26</v>
      </c>
      <c r="D43" s="37" t="s">
        <v>28</v>
      </c>
      <c r="E43" s="19" t="s">
        <v>341</v>
      </c>
      <c r="F43" s="38">
        <v>9896440</v>
      </c>
      <c r="G43" s="39">
        <v>45406</v>
      </c>
      <c r="H43" s="40" t="s">
        <v>65</v>
      </c>
      <c r="I43" s="41" t="s">
        <v>83</v>
      </c>
      <c r="J43" s="37" t="s">
        <v>3</v>
      </c>
      <c r="K43" s="67">
        <v>45413</v>
      </c>
      <c r="L43" s="38">
        <v>0.08</v>
      </c>
      <c r="O43" s="57" t="s">
        <v>373</v>
      </c>
      <c r="P43" s="57" t="s">
        <v>42</v>
      </c>
      <c r="Q43" s="58">
        <v>9317999</v>
      </c>
      <c r="R43" s="57" t="s">
        <v>256</v>
      </c>
      <c r="S43" s="74">
        <v>45411</v>
      </c>
      <c r="T43" s="60">
        <v>149700</v>
      </c>
      <c r="U43" s="58" t="s">
        <v>146</v>
      </c>
      <c r="V43" s="63" t="s">
        <v>15</v>
      </c>
      <c r="W43" s="69">
        <v>6.6616499999999995E-2</v>
      </c>
      <c r="AE43" s="77"/>
      <c r="AF43" s="77"/>
      <c r="AG43" s="78"/>
      <c r="AH43" s="29"/>
      <c r="AI43" s="29"/>
      <c r="AJ43" s="29"/>
      <c r="AK43" s="29"/>
      <c r="AL43" s="29"/>
      <c r="AM43" s="29"/>
      <c r="AN43" s="29"/>
      <c r="AO43" s="4"/>
      <c r="AP43" s="4"/>
      <c r="AQ43" s="77"/>
      <c r="AR43" s="77"/>
      <c r="AS43" s="77"/>
      <c r="AT43" s="77"/>
      <c r="AU43" s="22"/>
    </row>
    <row r="44" spans="2:47" x14ac:dyDescent="0.35">
      <c r="B44" s="18" t="s">
        <v>26</v>
      </c>
      <c r="C44" s="37" t="s">
        <v>26</v>
      </c>
      <c r="D44" s="37" t="s">
        <v>29</v>
      </c>
      <c r="E44" s="19" t="s">
        <v>381</v>
      </c>
      <c r="F44" s="38">
        <v>9274226</v>
      </c>
      <c r="G44" s="39">
        <v>45402</v>
      </c>
      <c r="H44" s="40" t="s">
        <v>65</v>
      </c>
      <c r="I44" s="41" t="s">
        <v>64</v>
      </c>
      <c r="J44" s="37" t="s">
        <v>382</v>
      </c>
      <c r="K44" s="67">
        <v>45413</v>
      </c>
      <c r="L44" s="38">
        <v>0.06</v>
      </c>
      <c r="O44" s="57" t="s">
        <v>160</v>
      </c>
      <c r="P44" s="57" t="s">
        <v>78</v>
      </c>
      <c r="Q44" s="58">
        <v>9645970</v>
      </c>
      <c r="R44" s="57" t="s">
        <v>522</v>
      </c>
      <c r="S44" s="74">
        <v>45413</v>
      </c>
      <c r="T44" s="60">
        <v>155000</v>
      </c>
      <c r="U44" s="58" t="s">
        <v>151</v>
      </c>
      <c r="V44" s="63" t="s">
        <v>15</v>
      </c>
      <c r="W44" s="69">
        <v>6.8974999999999995E-2</v>
      </c>
      <c r="AE44" s="77"/>
      <c r="AF44" s="77"/>
      <c r="AG44" s="78"/>
      <c r="AH44" s="29"/>
      <c r="AI44" s="29"/>
      <c r="AJ44" s="29"/>
      <c r="AK44" s="29"/>
      <c r="AL44" s="29"/>
      <c r="AM44" s="29"/>
      <c r="AN44" s="29"/>
      <c r="AO44" s="4"/>
      <c r="AP44" s="4"/>
      <c r="AQ44" s="77"/>
      <c r="AR44" s="77"/>
      <c r="AS44" s="77"/>
      <c r="AT44" s="77"/>
      <c r="AU44" s="22"/>
    </row>
    <row r="45" spans="2:47" x14ac:dyDescent="0.35">
      <c r="B45" s="18" t="s">
        <v>26</v>
      </c>
      <c r="C45" s="37" t="s">
        <v>26</v>
      </c>
      <c r="D45" s="37" t="s">
        <v>29</v>
      </c>
      <c r="E45" s="19" t="s">
        <v>294</v>
      </c>
      <c r="F45" s="38">
        <v>9874492</v>
      </c>
      <c r="G45" s="39">
        <v>45403</v>
      </c>
      <c r="H45" s="40" t="s">
        <v>65</v>
      </c>
      <c r="I45" s="41" t="s">
        <v>106</v>
      </c>
      <c r="J45" s="37" t="s">
        <v>105</v>
      </c>
      <c r="K45" s="67">
        <v>45411</v>
      </c>
      <c r="L45" s="38">
        <v>0.08</v>
      </c>
      <c r="O45" s="57" t="s">
        <v>16</v>
      </c>
      <c r="P45" s="57" t="s">
        <v>17</v>
      </c>
      <c r="Q45" s="58">
        <v>9271248</v>
      </c>
      <c r="R45" s="57" t="s">
        <v>484</v>
      </c>
      <c r="S45" s="74">
        <v>45414</v>
      </c>
      <c r="T45" s="60">
        <v>147200</v>
      </c>
      <c r="U45" s="58" t="s">
        <v>149</v>
      </c>
      <c r="V45" s="63" t="s">
        <v>15</v>
      </c>
      <c r="W45" s="69">
        <v>6.5504000000000007E-2</v>
      </c>
      <c r="AE45" s="77"/>
      <c r="AF45" s="77"/>
      <c r="AG45" s="78"/>
      <c r="AH45" s="29"/>
      <c r="AI45" s="29"/>
      <c r="AJ45" s="29"/>
      <c r="AK45" s="29"/>
      <c r="AL45" s="29"/>
      <c r="AM45" s="29"/>
      <c r="AN45" s="29"/>
      <c r="AO45" s="4"/>
      <c r="AP45" s="4"/>
      <c r="AQ45" s="77"/>
      <c r="AR45" s="77"/>
      <c r="AS45" s="77"/>
      <c r="AT45" s="77"/>
      <c r="AU45" s="22"/>
    </row>
    <row r="46" spans="2:47" x14ac:dyDescent="0.35">
      <c r="B46" s="18" t="s">
        <v>26</v>
      </c>
      <c r="C46" s="37" t="s">
        <v>26</v>
      </c>
      <c r="D46" s="37" t="s">
        <v>29</v>
      </c>
      <c r="E46" s="19" t="s">
        <v>254</v>
      </c>
      <c r="F46" s="38">
        <v>9698111</v>
      </c>
      <c r="G46" s="39">
        <v>45406</v>
      </c>
      <c r="H46" s="40" t="s">
        <v>65</v>
      </c>
      <c r="I46" s="41" t="s">
        <v>64</v>
      </c>
      <c r="J46" s="37" t="s">
        <v>383</v>
      </c>
      <c r="K46" s="67">
        <v>45416</v>
      </c>
      <c r="L46" s="38">
        <v>0.06</v>
      </c>
      <c r="O46" s="57" t="s">
        <v>103</v>
      </c>
      <c r="P46" s="57" t="s">
        <v>104</v>
      </c>
      <c r="Q46" s="58">
        <v>9862906</v>
      </c>
      <c r="R46" s="57" t="s">
        <v>485</v>
      </c>
      <c r="S46" s="74">
        <v>45412</v>
      </c>
      <c r="T46" s="60">
        <v>174000</v>
      </c>
      <c r="U46" s="58" t="s">
        <v>150</v>
      </c>
      <c r="V46" s="63" t="s">
        <v>23</v>
      </c>
      <c r="W46" s="69">
        <v>7.7429999999999999E-2</v>
      </c>
      <c r="AE46" s="77"/>
      <c r="AF46" s="77"/>
      <c r="AG46" s="78"/>
      <c r="AH46" s="29"/>
      <c r="AI46" s="29"/>
      <c r="AJ46" s="29"/>
      <c r="AK46" s="29"/>
      <c r="AL46" s="29"/>
      <c r="AM46" s="29"/>
      <c r="AN46" s="29"/>
      <c r="AO46" s="4"/>
      <c r="AP46" s="4"/>
      <c r="AQ46" s="77"/>
      <c r="AR46" s="77"/>
      <c r="AS46" s="77"/>
      <c r="AT46" s="77"/>
      <c r="AU46" s="22"/>
    </row>
    <row r="47" spans="2:47" x14ac:dyDescent="0.35">
      <c r="B47" s="18" t="s">
        <v>26</v>
      </c>
      <c r="C47" s="37" t="s">
        <v>26</v>
      </c>
      <c r="D47" s="37" t="s">
        <v>29</v>
      </c>
      <c r="E47" s="19" t="s">
        <v>366</v>
      </c>
      <c r="F47" s="38">
        <v>9698123</v>
      </c>
      <c r="G47" s="39">
        <v>45410</v>
      </c>
      <c r="H47" s="40" t="s">
        <v>65</v>
      </c>
      <c r="I47" s="41" t="s">
        <v>106</v>
      </c>
      <c r="J47" s="37" t="s">
        <v>105</v>
      </c>
      <c r="K47" s="67">
        <v>45414</v>
      </c>
      <c r="L47" s="38">
        <v>0.08</v>
      </c>
      <c r="O47" s="57" t="s">
        <v>72</v>
      </c>
      <c r="P47" s="57" t="s">
        <v>71</v>
      </c>
      <c r="Q47" s="58">
        <v>9319404</v>
      </c>
      <c r="R47" s="57" t="s">
        <v>351</v>
      </c>
      <c r="S47" s="74">
        <v>45414</v>
      </c>
      <c r="T47" s="60">
        <v>154982</v>
      </c>
      <c r="U47" s="58" t="s">
        <v>149</v>
      </c>
      <c r="V47" s="63" t="s">
        <v>27</v>
      </c>
      <c r="W47" s="69">
        <v>6.8966990000000006E-2</v>
      </c>
      <c r="AE47" s="77"/>
      <c r="AF47" s="77"/>
      <c r="AG47" s="78"/>
      <c r="AH47" s="29"/>
      <c r="AI47" s="29"/>
      <c r="AJ47" s="29"/>
      <c r="AK47" s="29"/>
      <c r="AL47" s="29"/>
      <c r="AM47" s="29"/>
      <c r="AN47" s="29"/>
      <c r="AO47" s="4"/>
      <c r="AP47" s="4"/>
      <c r="AQ47" s="77"/>
      <c r="AR47" s="77"/>
      <c r="AS47" s="77"/>
      <c r="AT47" s="77"/>
      <c r="AU47" s="22"/>
    </row>
    <row r="48" spans="2:47" x14ac:dyDescent="0.35">
      <c r="B48" s="18" t="s">
        <v>26</v>
      </c>
      <c r="C48" s="37" t="s">
        <v>26</v>
      </c>
      <c r="D48" s="37" t="s">
        <v>25</v>
      </c>
      <c r="E48" s="19" t="s">
        <v>355</v>
      </c>
      <c r="F48" s="38">
        <v>9308479</v>
      </c>
      <c r="G48" s="39">
        <v>45407</v>
      </c>
      <c r="H48" s="40" t="s">
        <v>65</v>
      </c>
      <c r="I48" s="41" t="s">
        <v>83</v>
      </c>
      <c r="J48" s="37" t="s">
        <v>3</v>
      </c>
      <c r="K48" s="67">
        <v>45416</v>
      </c>
      <c r="L48" s="38">
        <v>0.06</v>
      </c>
      <c r="O48" s="57" t="s">
        <v>28</v>
      </c>
      <c r="P48" s="57" t="s">
        <v>26</v>
      </c>
      <c r="Q48" s="58">
        <v>9610767</v>
      </c>
      <c r="R48" s="57" t="s">
        <v>486</v>
      </c>
      <c r="S48" s="74">
        <v>45412</v>
      </c>
      <c r="T48" s="60">
        <v>154948</v>
      </c>
      <c r="U48" s="58" t="s">
        <v>150</v>
      </c>
      <c r="V48" s="63" t="s">
        <v>27</v>
      </c>
      <c r="W48" s="69">
        <v>6.8951860000000004E-2</v>
      </c>
      <c r="AE48" s="77"/>
      <c r="AF48" s="77"/>
      <c r="AG48" s="78"/>
      <c r="AH48" s="29"/>
      <c r="AI48" s="29"/>
      <c r="AJ48" s="29"/>
      <c r="AK48" s="29"/>
      <c r="AL48" s="29"/>
      <c r="AM48" s="29"/>
      <c r="AN48" s="29"/>
      <c r="AO48" s="4"/>
      <c r="AP48" s="4"/>
      <c r="AQ48" s="77"/>
      <c r="AR48" s="77"/>
      <c r="AS48" s="77"/>
      <c r="AT48" s="77"/>
      <c r="AU48" s="22"/>
    </row>
    <row r="49" spans="2:47" x14ac:dyDescent="0.35">
      <c r="B49" s="18" t="s">
        <v>26</v>
      </c>
      <c r="C49" s="37" t="s">
        <v>26</v>
      </c>
      <c r="D49" s="37" t="s">
        <v>25</v>
      </c>
      <c r="E49" s="19" t="s">
        <v>384</v>
      </c>
      <c r="F49" s="38">
        <v>9682590</v>
      </c>
      <c r="G49" s="39">
        <v>45403</v>
      </c>
      <c r="H49" s="40" t="s">
        <v>65</v>
      </c>
      <c r="I49" s="41" t="s">
        <v>92</v>
      </c>
      <c r="J49" s="37" t="s">
        <v>91</v>
      </c>
      <c r="K49" s="67">
        <v>45411</v>
      </c>
      <c r="L49" s="38">
        <v>0.08</v>
      </c>
      <c r="O49" s="57" t="s">
        <v>28</v>
      </c>
      <c r="P49" s="57" t="s">
        <v>26</v>
      </c>
      <c r="Q49" s="58">
        <v>9606948</v>
      </c>
      <c r="R49" s="57" t="s">
        <v>523</v>
      </c>
      <c r="S49" s="74">
        <v>45411</v>
      </c>
      <c r="T49" s="60">
        <v>154948</v>
      </c>
      <c r="U49" s="58" t="s">
        <v>146</v>
      </c>
      <c r="V49" s="63" t="s">
        <v>27</v>
      </c>
      <c r="W49" s="69">
        <v>6.8951860000000004E-2</v>
      </c>
      <c r="AG49" s="29"/>
      <c r="AH49" s="29"/>
      <c r="AI49" s="29"/>
      <c r="AJ49" s="29"/>
      <c r="AK49" s="29"/>
      <c r="AL49" s="29"/>
      <c r="AM49" s="29"/>
      <c r="AN49" s="29"/>
      <c r="AO49" s="4"/>
      <c r="AP49" s="4"/>
      <c r="AQ49" s="22"/>
      <c r="AR49" s="22"/>
      <c r="AS49" s="22"/>
      <c r="AT49" s="22"/>
      <c r="AU49" s="22"/>
    </row>
    <row r="50" spans="2:47" x14ac:dyDescent="0.35">
      <c r="B50" s="18" t="s">
        <v>26</v>
      </c>
      <c r="C50" s="37" t="s">
        <v>26</v>
      </c>
      <c r="D50" s="37" t="s">
        <v>4</v>
      </c>
      <c r="E50" s="19" t="s">
        <v>259</v>
      </c>
      <c r="F50" s="38">
        <v>9483877</v>
      </c>
      <c r="G50" s="39">
        <v>45399</v>
      </c>
      <c r="H50" s="40" t="s">
        <v>65</v>
      </c>
      <c r="I50" s="41" t="s">
        <v>64</v>
      </c>
      <c r="J50" s="37" t="s">
        <v>385</v>
      </c>
      <c r="K50" s="67">
        <v>45411</v>
      </c>
      <c r="L50" s="38">
        <v>0.08</v>
      </c>
      <c r="O50" s="57" t="s">
        <v>2</v>
      </c>
      <c r="P50" s="57" t="s">
        <v>217</v>
      </c>
      <c r="Q50" s="58">
        <v>9884021</v>
      </c>
      <c r="R50" s="57" t="s">
        <v>524</v>
      </c>
      <c r="S50" s="74">
        <v>45413</v>
      </c>
      <c r="T50" s="60">
        <v>174000</v>
      </c>
      <c r="U50" s="58" t="s">
        <v>151</v>
      </c>
      <c r="V50" s="63" t="s">
        <v>15</v>
      </c>
      <c r="W50" s="69">
        <v>7.7429999999999999E-2</v>
      </c>
      <c r="AG50" s="29"/>
      <c r="AH50" s="29"/>
      <c r="AI50" s="29"/>
      <c r="AJ50" s="29"/>
      <c r="AK50" s="29"/>
      <c r="AL50" s="29"/>
      <c r="AM50" s="29"/>
      <c r="AN50" s="29"/>
      <c r="AO50" s="4"/>
      <c r="AP50" s="4"/>
      <c r="AQ50" s="22"/>
      <c r="AR50" s="22"/>
      <c r="AS50" s="22"/>
      <c r="AT50" s="22"/>
      <c r="AU50" s="22"/>
    </row>
    <row r="51" spans="2:47" x14ac:dyDescent="0.35">
      <c r="B51" s="18" t="s">
        <v>26</v>
      </c>
      <c r="C51" s="37" t="s">
        <v>26</v>
      </c>
      <c r="D51" s="37" t="s">
        <v>4</v>
      </c>
      <c r="E51" s="19" t="s">
        <v>255</v>
      </c>
      <c r="F51" s="38">
        <v>9321768</v>
      </c>
      <c r="G51" s="39">
        <v>45406</v>
      </c>
      <c r="H51" s="40" t="s">
        <v>207</v>
      </c>
      <c r="I51" s="41" t="s">
        <v>109</v>
      </c>
      <c r="J51" s="37" t="s">
        <v>108</v>
      </c>
      <c r="K51" s="67">
        <v>45416</v>
      </c>
      <c r="L51" s="38">
        <v>0.06</v>
      </c>
      <c r="O51" s="57" t="s">
        <v>31</v>
      </c>
      <c r="P51" s="57" t="s">
        <v>26</v>
      </c>
      <c r="Q51" s="58">
        <v>9401295</v>
      </c>
      <c r="R51" s="57" t="s">
        <v>487</v>
      </c>
      <c r="S51" s="74">
        <v>45412</v>
      </c>
      <c r="T51" s="60">
        <v>173400</v>
      </c>
      <c r="U51" s="58" t="s">
        <v>150</v>
      </c>
      <c r="V51" s="63" t="s">
        <v>27</v>
      </c>
      <c r="W51" s="69">
        <v>7.7162999999999995E-2</v>
      </c>
      <c r="AG51" s="29"/>
      <c r="AH51" s="29"/>
      <c r="AI51" s="29"/>
      <c r="AJ51" s="29"/>
      <c r="AK51" s="29"/>
      <c r="AL51" s="29"/>
      <c r="AM51" s="29"/>
      <c r="AN51" s="29"/>
      <c r="AO51" s="4"/>
      <c r="AP51" s="4"/>
      <c r="AQ51" s="22"/>
      <c r="AR51" s="22"/>
      <c r="AS51" s="22"/>
      <c r="AT51" s="22"/>
      <c r="AU51" s="22"/>
    </row>
    <row r="52" spans="2:47" x14ac:dyDescent="0.35">
      <c r="B52" s="18" t="s">
        <v>26</v>
      </c>
      <c r="C52" s="37" t="s">
        <v>26</v>
      </c>
      <c r="D52" s="37" t="s">
        <v>30</v>
      </c>
      <c r="E52" s="19" t="s">
        <v>386</v>
      </c>
      <c r="F52" s="38">
        <v>9709489</v>
      </c>
      <c r="G52" s="39">
        <v>45403</v>
      </c>
      <c r="H52" s="40" t="s">
        <v>207</v>
      </c>
      <c r="I52" s="41" t="s">
        <v>161</v>
      </c>
      <c r="J52" s="37" t="s">
        <v>387</v>
      </c>
      <c r="K52" s="67">
        <v>45412</v>
      </c>
      <c r="L52" s="38">
        <v>0.06</v>
      </c>
      <c r="O52" s="57" t="s">
        <v>2</v>
      </c>
      <c r="P52" s="57" t="s">
        <v>217</v>
      </c>
      <c r="Q52" s="58">
        <v>9766578</v>
      </c>
      <c r="R52" s="57" t="s">
        <v>525</v>
      </c>
      <c r="S52" s="74">
        <v>45411.875</v>
      </c>
      <c r="T52" s="60">
        <v>173644</v>
      </c>
      <c r="U52" s="58" t="s">
        <v>146</v>
      </c>
      <c r="V52" s="63" t="s">
        <v>15</v>
      </c>
      <c r="W52" s="69">
        <v>7.7271580000000006E-2</v>
      </c>
      <c r="AG52" s="29"/>
      <c r="AH52" s="29"/>
      <c r="AI52" s="29"/>
      <c r="AJ52" s="29"/>
      <c r="AK52" s="29"/>
      <c r="AL52" s="29"/>
      <c r="AM52" s="29"/>
      <c r="AN52" s="29"/>
      <c r="AO52" s="4"/>
      <c r="AP52" s="4"/>
      <c r="AQ52" s="22"/>
      <c r="AR52" s="22"/>
      <c r="AS52" s="22"/>
      <c r="AT52" s="22"/>
      <c r="AU52" s="22"/>
    </row>
    <row r="53" spans="2:47" x14ac:dyDescent="0.35">
      <c r="B53" s="18" t="s">
        <v>26</v>
      </c>
      <c r="C53" s="68" t="s">
        <v>26</v>
      </c>
      <c r="D53" s="37" t="s">
        <v>30</v>
      </c>
      <c r="E53" s="19" t="s">
        <v>388</v>
      </c>
      <c r="F53" s="38">
        <v>9253222</v>
      </c>
      <c r="G53" s="39">
        <v>45402</v>
      </c>
      <c r="H53" s="40" t="s">
        <v>65</v>
      </c>
      <c r="I53" s="41" t="s">
        <v>27</v>
      </c>
      <c r="J53" s="37" t="s">
        <v>65</v>
      </c>
      <c r="K53" s="67">
        <v>45413</v>
      </c>
      <c r="L53" s="38">
        <v>0.06</v>
      </c>
      <c r="O53" s="57" t="s">
        <v>526</v>
      </c>
      <c r="P53" s="57" t="s">
        <v>206</v>
      </c>
      <c r="Q53" s="58">
        <v>9766530</v>
      </c>
      <c r="R53" s="57" t="s">
        <v>488</v>
      </c>
      <c r="S53" s="74">
        <v>45416.885416666672</v>
      </c>
      <c r="T53" s="60">
        <v>173400</v>
      </c>
      <c r="U53" s="58" t="s">
        <v>147</v>
      </c>
      <c r="V53" s="63" t="s">
        <v>27</v>
      </c>
      <c r="W53" s="69">
        <v>7.7162999999999995E-2</v>
      </c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22"/>
      <c r="AR53" s="22"/>
      <c r="AS53" s="22"/>
      <c r="AT53" s="22"/>
      <c r="AU53" s="22"/>
    </row>
    <row r="54" spans="2:47" x14ac:dyDescent="0.35">
      <c r="B54" s="18" t="s">
        <v>26</v>
      </c>
      <c r="C54" s="37" t="s">
        <v>26</v>
      </c>
      <c r="D54" s="37" t="s">
        <v>30</v>
      </c>
      <c r="E54" s="19" t="s">
        <v>342</v>
      </c>
      <c r="F54" s="38">
        <v>9917543</v>
      </c>
      <c r="G54" s="39">
        <v>45405</v>
      </c>
      <c r="H54" s="40" t="s">
        <v>65</v>
      </c>
      <c r="I54" s="41" t="s">
        <v>27</v>
      </c>
      <c r="J54" s="37" t="s">
        <v>65</v>
      </c>
      <c r="K54" s="67">
        <v>45417</v>
      </c>
      <c r="L54" s="38">
        <v>0.08</v>
      </c>
      <c r="O54" s="57" t="s">
        <v>120</v>
      </c>
      <c r="P54" s="57" t="s">
        <v>116</v>
      </c>
      <c r="Q54" s="58">
        <v>9873840</v>
      </c>
      <c r="R54" s="57" t="s">
        <v>353</v>
      </c>
      <c r="S54" s="74">
        <v>45411</v>
      </c>
      <c r="T54" s="60">
        <v>174000</v>
      </c>
      <c r="U54" s="58" t="s">
        <v>146</v>
      </c>
      <c r="V54" s="63" t="s">
        <v>15</v>
      </c>
      <c r="W54" s="69">
        <v>7.7429999999999999E-2</v>
      </c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22"/>
      <c r="AR54" s="22"/>
      <c r="AS54" s="22"/>
      <c r="AT54" s="22"/>
      <c r="AU54" s="22"/>
    </row>
    <row r="55" spans="2:47" x14ac:dyDescent="0.35">
      <c r="B55" s="18" t="s">
        <v>26</v>
      </c>
      <c r="C55" s="37" t="s">
        <v>26</v>
      </c>
      <c r="D55" s="37" t="s">
        <v>33</v>
      </c>
      <c r="E55" s="19" t="s">
        <v>292</v>
      </c>
      <c r="F55" s="38">
        <v>9779226</v>
      </c>
      <c r="G55" s="39">
        <v>45400</v>
      </c>
      <c r="H55" s="40" t="s">
        <v>65</v>
      </c>
      <c r="I55" s="41" t="s">
        <v>64</v>
      </c>
      <c r="J55" s="37" t="s">
        <v>66</v>
      </c>
      <c r="K55" s="67">
        <v>45411</v>
      </c>
      <c r="L55" s="38">
        <v>7.0000000000000007E-2</v>
      </c>
      <c r="O55" s="57" t="s">
        <v>59</v>
      </c>
      <c r="P55" s="57" t="s">
        <v>58</v>
      </c>
      <c r="Q55" s="58">
        <v>9850666</v>
      </c>
      <c r="R55" s="57" t="s">
        <v>527</v>
      </c>
      <c r="S55" s="74">
        <v>45414</v>
      </c>
      <c r="T55" s="60">
        <v>173400</v>
      </c>
      <c r="U55" s="58" t="s">
        <v>149</v>
      </c>
      <c r="V55" s="63" t="s">
        <v>27</v>
      </c>
      <c r="W55" s="69">
        <v>7.7162999999999995E-2</v>
      </c>
      <c r="AG55" s="4"/>
      <c r="AH55" s="4"/>
      <c r="AI55" s="4"/>
      <c r="AJ55" s="4"/>
      <c r="AK55" s="4"/>
      <c r="AL55" s="22"/>
      <c r="AM55" s="22"/>
      <c r="AN55" s="22"/>
      <c r="AO55" s="22"/>
      <c r="AP55" s="22"/>
      <c r="AQ55" s="22"/>
      <c r="AR55" s="22"/>
      <c r="AS55" s="22"/>
      <c r="AT55" s="22"/>
      <c r="AU55" s="22"/>
    </row>
    <row r="56" spans="2:47" x14ac:dyDescent="0.35">
      <c r="B56" s="18" t="s">
        <v>26</v>
      </c>
      <c r="C56" s="37" t="s">
        <v>26</v>
      </c>
      <c r="D56" s="37" t="s">
        <v>33</v>
      </c>
      <c r="E56" s="19" t="s">
        <v>359</v>
      </c>
      <c r="F56" s="38">
        <v>9315719</v>
      </c>
      <c r="G56" s="39">
        <v>45406</v>
      </c>
      <c r="H56" s="40" t="s">
        <v>65</v>
      </c>
      <c r="I56" s="41" t="s">
        <v>64</v>
      </c>
      <c r="J56" s="37" t="s">
        <v>67</v>
      </c>
      <c r="K56" s="67">
        <v>45416</v>
      </c>
      <c r="L56" s="38">
        <v>0.06</v>
      </c>
      <c r="O56" s="57" t="s">
        <v>2</v>
      </c>
      <c r="P56" s="57" t="s">
        <v>217</v>
      </c>
      <c r="Q56" s="58">
        <v>9246578</v>
      </c>
      <c r="R56" s="57" t="s">
        <v>528</v>
      </c>
      <c r="S56" s="74">
        <v>45416</v>
      </c>
      <c r="T56" s="60">
        <v>138826</v>
      </c>
      <c r="U56" s="58" t="s">
        <v>147</v>
      </c>
      <c r="V56" s="63" t="s">
        <v>15</v>
      </c>
      <c r="W56" s="69">
        <v>6.1777569999999997E-2</v>
      </c>
      <c r="AG56" s="4"/>
      <c r="AH56" s="4"/>
      <c r="AI56" s="4"/>
      <c r="AJ56" s="4"/>
      <c r="AK56" s="4"/>
      <c r="AL56" s="22"/>
      <c r="AM56" s="22"/>
      <c r="AN56" s="22"/>
      <c r="AO56" s="22"/>
      <c r="AP56" s="22"/>
      <c r="AQ56" s="22"/>
      <c r="AR56" s="22"/>
      <c r="AS56" s="22"/>
      <c r="AT56" s="22"/>
      <c r="AU56" s="22"/>
    </row>
    <row r="57" spans="2:47" x14ac:dyDescent="0.35">
      <c r="B57" s="18" t="s">
        <v>34</v>
      </c>
      <c r="C57" s="37" t="s">
        <v>110</v>
      </c>
      <c r="D57" s="37" t="s">
        <v>2</v>
      </c>
      <c r="E57" s="19" t="s">
        <v>309</v>
      </c>
      <c r="F57" s="38">
        <v>9748899</v>
      </c>
      <c r="G57" s="39">
        <v>45385</v>
      </c>
      <c r="H57" s="40" t="s">
        <v>46</v>
      </c>
      <c r="I57" s="41" t="s">
        <v>45</v>
      </c>
      <c r="J57" s="37" t="s">
        <v>310</v>
      </c>
      <c r="K57" s="67">
        <v>45412</v>
      </c>
      <c r="L57" s="38">
        <v>0.08</v>
      </c>
      <c r="O57" s="57" t="s">
        <v>120</v>
      </c>
      <c r="P57" s="57" t="s">
        <v>116</v>
      </c>
      <c r="Q57" s="58">
        <v>9742807</v>
      </c>
      <c r="R57" s="57" t="s">
        <v>529</v>
      </c>
      <c r="S57" s="74">
        <v>45413</v>
      </c>
      <c r="T57" s="60">
        <v>176300</v>
      </c>
      <c r="U57" s="58" t="s">
        <v>151</v>
      </c>
      <c r="V57" s="63" t="s">
        <v>15</v>
      </c>
      <c r="W57" s="69">
        <v>7.8453499999999995E-2</v>
      </c>
      <c r="AG57" s="4"/>
      <c r="AH57" s="4"/>
      <c r="AI57" s="4"/>
      <c r="AJ57" s="4"/>
      <c r="AK57" s="4"/>
      <c r="AL57" s="22"/>
      <c r="AM57" s="22"/>
      <c r="AN57" s="22"/>
      <c r="AO57" s="22"/>
      <c r="AP57" s="22"/>
      <c r="AQ57" s="22"/>
      <c r="AR57" s="22"/>
      <c r="AS57" s="22"/>
      <c r="AT57" s="22"/>
      <c r="AU57" s="22"/>
    </row>
    <row r="58" spans="2:47" x14ac:dyDescent="0.35">
      <c r="B58" s="18" t="s">
        <v>34</v>
      </c>
      <c r="C58" s="37" t="s">
        <v>110</v>
      </c>
      <c r="D58" s="37" t="s">
        <v>2</v>
      </c>
      <c r="E58" s="19" t="s">
        <v>372</v>
      </c>
      <c r="F58" s="38">
        <v>9750232</v>
      </c>
      <c r="G58" s="39">
        <v>45408</v>
      </c>
      <c r="H58" s="40" t="s">
        <v>286</v>
      </c>
      <c r="I58" s="41" t="s">
        <v>47</v>
      </c>
      <c r="J58" s="37" t="s">
        <v>321</v>
      </c>
      <c r="K58" s="67">
        <v>45413</v>
      </c>
      <c r="L58" s="38">
        <v>0.08</v>
      </c>
      <c r="O58" s="57" t="s">
        <v>119</v>
      </c>
      <c r="P58" s="57" t="s">
        <v>116</v>
      </c>
      <c r="Q58" s="58">
        <v>9945435</v>
      </c>
      <c r="R58" s="57" t="s">
        <v>354</v>
      </c>
      <c r="S58" s="74">
        <v>45417</v>
      </c>
      <c r="T58" s="60">
        <v>176400</v>
      </c>
      <c r="U58" s="58" t="s">
        <v>148</v>
      </c>
      <c r="V58" s="63" t="s">
        <v>15</v>
      </c>
      <c r="W58" s="69">
        <v>7.8497999999999998E-2</v>
      </c>
      <c r="AG58" s="4"/>
      <c r="AH58" s="4"/>
      <c r="AI58" s="4"/>
      <c r="AJ58" s="4"/>
      <c r="AK58" s="4"/>
      <c r="AL58" s="22"/>
      <c r="AM58" s="22"/>
      <c r="AN58" s="22"/>
      <c r="AO58" s="22"/>
      <c r="AP58" s="22"/>
      <c r="AQ58" s="22"/>
      <c r="AR58" s="22"/>
      <c r="AS58" s="22"/>
      <c r="AT58" s="22"/>
      <c r="AU58" s="22"/>
    </row>
    <row r="59" spans="2:47" x14ac:dyDescent="0.35">
      <c r="B59" s="18" t="s">
        <v>34</v>
      </c>
      <c r="C59" s="37" t="s">
        <v>110</v>
      </c>
      <c r="D59" s="37" t="s">
        <v>2</v>
      </c>
      <c r="E59" s="19" t="s">
        <v>389</v>
      </c>
      <c r="F59" s="38">
        <v>9213416</v>
      </c>
      <c r="G59" s="39">
        <v>45403</v>
      </c>
      <c r="H59" s="40" t="s">
        <v>208</v>
      </c>
      <c r="I59" s="41" t="s">
        <v>100</v>
      </c>
      <c r="J59" s="37" t="s">
        <v>390</v>
      </c>
      <c r="K59" s="67">
        <v>45413</v>
      </c>
      <c r="L59" s="38">
        <v>0.05</v>
      </c>
      <c r="O59" s="57" t="s">
        <v>31</v>
      </c>
      <c r="P59" s="57" t="s">
        <v>26</v>
      </c>
      <c r="Q59" s="58">
        <v>9694749</v>
      </c>
      <c r="R59" s="57" t="s">
        <v>530</v>
      </c>
      <c r="S59" s="74">
        <v>45417</v>
      </c>
      <c r="T59" s="60">
        <v>174000</v>
      </c>
      <c r="U59" s="58" t="s">
        <v>148</v>
      </c>
      <c r="V59" s="63" t="s">
        <v>27</v>
      </c>
      <c r="W59" s="69">
        <v>7.7429999999999999E-2</v>
      </c>
      <c r="AG59" s="4"/>
      <c r="AH59" s="4"/>
      <c r="AI59" s="4"/>
      <c r="AJ59" s="4"/>
      <c r="AK59" s="4"/>
      <c r="AL59" s="22"/>
      <c r="AM59" s="22"/>
      <c r="AN59" s="22"/>
      <c r="AO59" s="22"/>
      <c r="AP59" s="22"/>
      <c r="AQ59" s="22"/>
      <c r="AR59" s="22"/>
      <c r="AS59" s="22"/>
      <c r="AT59" s="22"/>
      <c r="AU59" s="22"/>
    </row>
    <row r="60" spans="2:47" x14ac:dyDescent="0.35">
      <c r="B60" s="18" t="s">
        <v>65</v>
      </c>
      <c r="C60" s="37" t="s">
        <v>98</v>
      </c>
      <c r="D60" s="37" t="s">
        <v>97</v>
      </c>
      <c r="E60" s="19" t="s">
        <v>358</v>
      </c>
      <c r="F60" s="38">
        <v>9355264</v>
      </c>
      <c r="G60" s="39">
        <v>45407</v>
      </c>
      <c r="H60" s="40" t="s">
        <v>65</v>
      </c>
      <c r="I60" s="41" t="s">
        <v>64</v>
      </c>
      <c r="J60" s="37" t="s">
        <v>238</v>
      </c>
      <c r="K60" s="67">
        <v>45411</v>
      </c>
      <c r="L60" s="38">
        <v>0.06</v>
      </c>
      <c r="O60" s="57" t="s">
        <v>156</v>
      </c>
      <c r="P60" s="57" t="s">
        <v>17</v>
      </c>
      <c r="Q60" s="58">
        <v>9324332</v>
      </c>
      <c r="R60" s="57" t="s">
        <v>232</v>
      </c>
      <c r="S60" s="74">
        <v>45413.992392737942</v>
      </c>
      <c r="T60" s="60">
        <v>75759</v>
      </c>
      <c r="U60" s="58" t="s">
        <v>151</v>
      </c>
      <c r="V60" s="63" t="s">
        <v>15</v>
      </c>
      <c r="W60" s="69">
        <v>3.3712754999999997E-2</v>
      </c>
      <c r="AG60" s="4"/>
      <c r="AH60" s="4"/>
      <c r="AI60" s="4"/>
      <c r="AJ60" s="4"/>
      <c r="AK60" s="4"/>
      <c r="AL60" s="22"/>
      <c r="AM60" s="22"/>
      <c r="AN60" s="22"/>
      <c r="AO60" s="22"/>
      <c r="AP60" s="22"/>
      <c r="AQ60" s="22"/>
      <c r="AR60" s="22"/>
      <c r="AS60" s="22"/>
      <c r="AT60" s="22"/>
      <c r="AU60" s="22"/>
    </row>
    <row r="61" spans="2:47" x14ac:dyDescent="0.35">
      <c r="B61" s="18" t="s">
        <v>65</v>
      </c>
      <c r="C61" s="37" t="s">
        <v>98</v>
      </c>
      <c r="D61" s="37" t="s">
        <v>97</v>
      </c>
      <c r="E61" s="19" t="s">
        <v>391</v>
      </c>
      <c r="F61" s="38">
        <v>9338929</v>
      </c>
      <c r="G61" s="39">
        <v>45409</v>
      </c>
      <c r="H61" s="40" t="s">
        <v>65</v>
      </c>
      <c r="I61" s="41" t="s">
        <v>83</v>
      </c>
      <c r="J61" s="37" t="s">
        <v>305</v>
      </c>
      <c r="K61" s="67">
        <v>45416</v>
      </c>
      <c r="L61" s="38">
        <v>0.06</v>
      </c>
      <c r="O61" s="57" t="s">
        <v>120</v>
      </c>
      <c r="P61" s="57" t="s">
        <v>116</v>
      </c>
      <c r="Q61" s="58">
        <v>9943487</v>
      </c>
      <c r="R61" s="57" t="s">
        <v>531</v>
      </c>
      <c r="S61" s="74">
        <v>45416</v>
      </c>
      <c r="T61" s="60">
        <v>174000</v>
      </c>
      <c r="U61" s="58" t="s">
        <v>147</v>
      </c>
      <c r="V61" s="63" t="s">
        <v>15</v>
      </c>
      <c r="W61" s="69">
        <v>0.08</v>
      </c>
      <c r="AG61" s="4"/>
      <c r="AH61" s="4"/>
      <c r="AI61" s="4"/>
      <c r="AJ61" s="4"/>
      <c r="AK61" s="4"/>
      <c r="AL61" s="22"/>
      <c r="AM61" s="22"/>
      <c r="AN61" s="22"/>
      <c r="AO61" s="22"/>
      <c r="AP61" s="22"/>
      <c r="AQ61" s="22"/>
      <c r="AR61" s="22"/>
      <c r="AS61" s="22"/>
      <c r="AT61" s="22"/>
      <c r="AU61" s="22"/>
    </row>
    <row r="62" spans="2:47" x14ac:dyDescent="0.35">
      <c r="B62" s="18" t="s">
        <v>65</v>
      </c>
      <c r="C62" s="37" t="s">
        <v>98</v>
      </c>
      <c r="D62" s="37" t="s">
        <v>97</v>
      </c>
      <c r="E62" s="19" t="s">
        <v>279</v>
      </c>
      <c r="F62" s="38">
        <v>9621077</v>
      </c>
      <c r="G62" s="39">
        <v>45405</v>
      </c>
      <c r="H62" s="40" t="s">
        <v>65</v>
      </c>
      <c r="I62" s="41" t="s">
        <v>64</v>
      </c>
      <c r="J62" s="37" t="s">
        <v>392</v>
      </c>
      <c r="K62" s="67">
        <v>45411</v>
      </c>
      <c r="L62" s="38">
        <v>0.06</v>
      </c>
      <c r="O62" s="57" t="s">
        <v>101</v>
      </c>
      <c r="P62" s="57" t="s">
        <v>102</v>
      </c>
      <c r="Q62" s="58">
        <v>9943475</v>
      </c>
      <c r="R62" s="57" t="s">
        <v>513</v>
      </c>
      <c r="S62" s="74">
        <v>45412</v>
      </c>
      <c r="T62" s="60">
        <v>174000</v>
      </c>
      <c r="U62" s="58" t="s">
        <v>150</v>
      </c>
      <c r="V62" s="63" t="s">
        <v>23</v>
      </c>
      <c r="W62" s="69">
        <v>0.08</v>
      </c>
      <c r="AG62" s="4"/>
      <c r="AH62" s="4"/>
      <c r="AI62" s="4"/>
      <c r="AJ62" s="4"/>
      <c r="AK62" s="4"/>
      <c r="AL62" s="22"/>
      <c r="AM62" s="22"/>
      <c r="AN62" s="22"/>
      <c r="AO62" s="22"/>
      <c r="AP62" s="22"/>
      <c r="AQ62" s="22"/>
      <c r="AR62" s="22"/>
      <c r="AS62" s="22"/>
      <c r="AT62" s="22"/>
      <c r="AU62" s="22"/>
    </row>
    <row r="63" spans="2:47" x14ac:dyDescent="0.35">
      <c r="B63" s="18" t="s">
        <v>23</v>
      </c>
      <c r="C63" s="37" t="s">
        <v>22</v>
      </c>
      <c r="D63" s="37" t="s">
        <v>393</v>
      </c>
      <c r="E63" s="19" t="s">
        <v>296</v>
      </c>
      <c r="F63" s="38">
        <v>9885855</v>
      </c>
      <c r="G63" s="39">
        <v>45402</v>
      </c>
      <c r="H63" s="40" t="s">
        <v>209</v>
      </c>
      <c r="I63" s="41" t="s">
        <v>88</v>
      </c>
      <c r="J63" s="37" t="s">
        <v>394</v>
      </c>
      <c r="K63" s="67">
        <v>45416</v>
      </c>
      <c r="L63" s="38">
        <v>0.08</v>
      </c>
      <c r="O63" s="57" t="s">
        <v>25</v>
      </c>
      <c r="P63" s="57" t="s">
        <v>26</v>
      </c>
      <c r="Q63" s="58">
        <v>9308481</v>
      </c>
      <c r="R63" s="57" t="s">
        <v>532</v>
      </c>
      <c r="S63" s="74">
        <v>45414</v>
      </c>
      <c r="T63" s="60">
        <v>147200</v>
      </c>
      <c r="U63" s="58" t="s">
        <v>149</v>
      </c>
      <c r="V63" s="63" t="s">
        <v>27</v>
      </c>
      <c r="W63" s="69">
        <v>6.5504000000000007E-2</v>
      </c>
      <c r="AG63" s="4"/>
      <c r="AH63" s="4"/>
      <c r="AI63" s="4"/>
      <c r="AJ63" s="4"/>
      <c r="AK63" s="4"/>
      <c r="AL63" s="22"/>
      <c r="AM63" s="22"/>
      <c r="AN63" s="22"/>
      <c r="AO63" s="22"/>
      <c r="AP63" s="22"/>
      <c r="AQ63" s="22"/>
      <c r="AR63" s="22"/>
      <c r="AS63" s="22"/>
      <c r="AT63" s="22"/>
      <c r="AU63" s="22"/>
    </row>
    <row r="64" spans="2:47" x14ac:dyDescent="0.35">
      <c r="B64" s="18" t="s">
        <v>23</v>
      </c>
      <c r="C64" s="37" t="s">
        <v>104</v>
      </c>
      <c r="D64" s="37" t="s">
        <v>103</v>
      </c>
      <c r="E64" s="19" t="s">
        <v>312</v>
      </c>
      <c r="F64" s="38">
        <v>9326689</v>
      </c>
      <c r="G64" s="39">
        <v>45394</v>
      </c>
      <c r="H64" s="40" t="s">
        <v>65</v>
      </c>
      <c r="I64" s="41" t="s">
        <v>64</v>
      </c>
      <c r="J64" s="37" t="s">
        <v>225</v>
      </c>
      <c r="K64" s="67">
        <v>45411</v>
      </c>
      <c r="L64" s="38">
        <v>0.06</v>
      </c>
      <c r="O64" s="57" t="s">
        <v>25</v>
      </c>
      <c r="P64" s="57" t="s">
        <v>26</v>
      </c>
      <c r="Q64" s="58">
        <v>9308479</v>
      </c>
      <c r="R64" s="57" t="s">
        <v>355</v>
      </c>
      <c r="S64" s="74">
        <v>45417.463674991101</v>
      </c>
      <c r="T64" s="60">
        <v>147200</v>
      </c>
      <c r="U64" s="58" t="s">
        <v>148</v>
      </c>
      <c r="V64" s="63" t="s">
        <v>27</v>
      </c>
      <c r="W64" s="69">
        <v>6.5504000000000007E-2</v>
      </c>
      <c r="AG64" s="4"/>
      <c r="AH64" s="4"/>
      <c r="AI64" s="4"/>
      <c r="AJ64" s="4"/>
      <c r="AK64" s="4"/>
      <c r="AL64" s="22"/>
      <c r="AM64" s="22"/>
      <c r="AN64" s="22"/>
      <c r="AO64" s="22"/>
      <c r="AP64" s="22"/>
      <c r="AQ64" s="22"/>
      <c r="AR64" s="22"/>
      <c r="AS64" s="22"/>
      <c r="AT64" s="22"/>
      <c r="AU64" s="22"/>
    </row>
    <row r="65" spans="2:47" x14ac:dyDescent="0.35">
      <c r="B65" s="18" t="s">
        <v>23</v>
      </c>
      <c r="C65" s="37" t="s">
        <v>104</v>
      </c>
      <c r="D65" s="37" t="s">
        <v>103</v>
      </c>
      <c r="E65" s="19" t="s">
        <v>395</v>
      </c>
      <c r="F65" s="38">
        <v>9300817</v>
      </c>
      <c r="G65" s="39">
        <v>45398</v>
      </c>
      <c r="H65" s="40" t="s">
        <v>207</v>
      </c>
      <c r="I65" s="41" t="s">
        <v>109</v>
      </c>
      <c r="J65" s="37" t="s">
        <v>108</v>
      </c>
      <c r="K65" s="67">
        <v>45415</v>
      </c>
      <c r="L65" s="38">
        <v>0.06</v>
      </c>
      <c r="O65" s="57" t="s">
        <v>120</v>
      </c>
      <c r="P65" s="57" t="s">
        <v>116</v>
      </c>
      <c r="Q65" s="58">
        <v>9874454</v>
      </c>
      <c r="R65" s="57" t="s">
        <v>533</v>
      </c>
      <c r="S65" s="74">
        <v>45417.458333333336</v>
      </c>
      <c r="T65" s="60">
        <v>174000</v>
      </c>
      <c r="U65" s="58" t="s">
        <v>148</v>
      </c>
      <c r="V65" s="63" t="s">
        <v>15</v>
      </c>
      <c r="W65" s="69">
        <v>7.7429999999999999E-2</v>
      </c>
      <c r="AG65" s="4"/>
      <c r="AH65" s="4"/>
      <c r="AI65" s="4"/>
      <c r="AJ65" s="4"/>
      <c r="AK65" s="4"/>
      <c r="AL65" s="22"/>
      <c r="AM65" s="22"/>
      <c r="AN65" s="22"/>
      <c r="AO65" s="22"/>
      <c r="AP65" s="22"/>
      <c r="AQ65" s="22"/>
      <c r="AR65" s="22"/>
      <c r="AS65" s="22"/>
      <c r="AT65" s="22"/>
      <c r="AU65" s="22"/>
    </row>
    <row r="66" spans="2:47" x14ac:dyDescent="0.35">
      <c r="B66" s="18" t="s">
        <v>23</v>
      </c>
      <c r="C66" s="37" t="s">
        <v>104</v>
      </c>
      <c r="D66" s="37" t="s">
        <v>103</v>
      </c>
      <c r="E66" s="19" t="s">
        <v>313</v>
      </c>
      <c r="F66" s="38">
        <v>9892121</v>
      </c>
      <c r="G66" s="39">
        <v>45400</v>
      </c>
      <c r="H66" s="40" t="s">
        <v>65</v>
      </c>
      <c r="I66" s="41" t="s">
        <v>83</v>
      </c>
      <c r="J66" s="37" t="s">
        <v>3</v>
      </c>
      <c r="K66" s="67">
        <v>45411</v>
      </c>
      <c r="L66" s="38">
        <v>0.08</v>
      </c>
      <c r="O66" s="57" t="s">
        <v>5</v>
      </c>
      <c r="P66" s="57" t="s">
        <v>99</v>
      </c>
      <c r="Q66" s="58">
        <v>9750696</v>
      </c>
      <c r="R66" s="57" t="s">
        <v>534</v>
      </c>
      <c r="S66" s="74">
        <v>45411</v>
      </c>
      <c r="T66" s="60">
        <v>172410</v>
      </c>
      <c r="U66" s="58" t="s">
        <v>146</v>
      </c>
      <c r="V66" s="63" t="s">
        <v>15</v>
      </c>
      <c r="W66" s="69">
        <v>7.6722449999999998E-2</v>
      </c>
      <c r="AG66" s="4"/>
      <c r="AH66" s="4"/>
      <c r="AI66" s="4"/>
      <c r="AJ66" s="4"/>
      <c r="AK66" s="4"/>
      <c r="AL66" s="22"/>
      <c r="AM66" s="22"/>
      <c r="AN66" s="22"/>
      <c r="AO66" s="22"/>
      <c r="AP66" s="22"/>
      <c r="AQ66" s="22"/>
      <c r="AR66" s="22"/>
      <c r="AS66" s="22"/>
      <c r="AT66" s="22"/>
      <c r="AU66" s="22"/>
    </row>
    <row r="67" spans="2:47" x14ac:dyDescent="0.35">
      <c r="B67" s="18" t="s">
        <v>23</v>
      </c>
      <c r="C67" s="37" t="s">
        <v>104</v>
      </c>
      <c r="D67" s="37" t="s">
        <v>103</v>
      </c>
      <c r="E67" s="19" t="s">
        <v>396</v>
      </c>
      <c r="F67" s="38">
        <v>9155078</v>
      </c>
      <c r="G67" s="39">
        <v>45396</v>
      </c>
      <c r="H67" s="40" t="s">
        <v>65</v>
      </c>
      <c r="I67" s="41" t="s">
        <v>92</v>
      </c>
      <c r="J67" s="37" t="s">
        <v>94</v>
      </c>
      <c r="K67" s="67">
        <v>45413</v>
      </c>
      <c r="L67" s="38">
        <v>0.06</v>
      </c>
      <c r="O67" s="57" t="s">
        <v>60</v>
      </c>
      <c r="P67" s="57" t="s">
        <v>58</v>
      </c>
      <c r="Q67" s="58">
        <v>8706155</v>
      </c>
      <c r="R67" s="57" t="s">
        <v>462</v>
      </c>
      <c r="S67" s="74">
        <v>45416.441108796294</v>
      </c>
      <c r="T67" s="60">
        <v>136400</v>
      </c>
      <c r="U67" s="58" t="s">
        <v>147</v>
      </c>
      <c r="V67" s="63" t="s">
        <v>27</v>
      </c>
      <c r="W67" s="69">
        <v>6.0698000000000002E-2</v>
      </c>
      <c r="AG67" s="4"/>
      <c r="AH67" s="4"/>
      <c r="AI67" s="4"/>
      <c r="AJ67" s="4"/>
      <c r="AK67" s="4"/>
      <c r="AL67" s="22"/>
      <c r="AM67" s="22"/>
      <c r="AN67" s="22"/>
      <c r="AO67" s="22"/>
      <c r="AP67" s="22"/>
      <c r="AQ67" s="22"/>
      <c r="AR67" s="22"/>
      <c r="AS67" s="22"/>
      <c r="AT67" s="22"/>
      <c r="AU67" s="22"/>
    </row>
    <row r="68" spans="2:47" x14ac:dyDescent="0.35">
      <c r="B68" s="18" t="s">
        <v>23</v>
      </c>
      <c r="C68" s="37" t="s">
        <v>104</v>
      </c>
      <c r="D68" s="37" t="s">
        <v>103</v>
      </c>
      <c r="E68" s="19" t="s">
        <v>397</v>
      </c>
      <c r="F68" s="38">
        <v>9238038</v>
      </c>
      <c r="G68" s="39">
        <v>45403</v>
      </c>
      <c r="H68" s="40" t="s">
        <v>65</v>
      </c>
      <c r="I68" s="41" t="s">
        <v>27</v>
      </c>
      <c r="J68" s="37" t="s">
        <v>65</v>
      </c>
      <c r="K68" s="67">
        <v>45414</v>
      </c>
      <c r="L68" s="38">
        <v>0.06</v>
      </c>
      <c r="O68" s="57" t="s">
        <v>156</v>
      </c>
      <c r="P68" s="57" t="s">
        <v>17</v>
      </c>
      <c r="Q68" s="58">
        <v>9269207</v>
      </c>
      <c r="R68" s="57" t="s">
        <v>249</v>
      </c>
      <c r="S68" s="74">
        <v>45412.461059600122</v>
      </c>
      <c r="T68" s="60">
        <v>74100</v>
      </c>
      <c r="U68" s="58" t="s">
        <v>150</v>
      </c>
      <c r="V68" s="63" t="s">
        <v>15</v>
      </c>
      <c r="W68" s="69">
        <v>3.2974499999999997E-2</v>
      </c>
      <c r="AG68" s="4"/>
      <c r="AH68" s="4"/>
      <c r="AI68" s="4"/>
      <c r="AJ68" s="4"/>
      <c r="AK68" s="4"/>
      <c r="AL68" s="22"/>
      <c r="AM68" s="22"/>
      <c r="AN68" s="22"/>
      <c r="AO68" s="22"/>
      <c r="AP68" s="22"/>
      <c r="AQ68" s="22"/>
      <c r="AR68" s="22"/>
      <c r="AS68" s="22"/>
      <c r="AT68" s="22"/>
      <c r="AU68" s="22"/>
    </row>
    <row r="69" spans="2:47" x14ac:dyDescent="0.35">
      <c r="B69" s="18" t="s">
        <v>23</v>
      </c>
      <c r="C69" s="37" t="s">
        <v>102</v>
      </c>
      <c r="D69" s="37" t="s">
        <v>101</v>
      </c>
      <c r="E69" s="19" t="s">
        <v>398</v>
      </c>
      <c r="F69" s="38">
        <v>9443401</v>
      </c>
      <c r="G69" s="39">
        <v>45388</v>
      </c>
      <c r="H69" s="40" t="s">
        <v>65</v>
      </c>
      <c r="I69" s="41" t="s">
        <v>27</v>
      </c>
      <c r="J69" s="37" t="s">
        <v>65</v>
      </c>
      <c r="K69" s="67">
        <v>45416</v>
      </c>
      <c r="L69" s="38">
        <v>0.11</v>
      </c>
      <c r="O69" s="57" t="s">
        <v>81</v>
      </c>
      <c r="P69" s="57" t="s">
        <v>82</v>
      </c>
      <c r="Q69" s="58">
        <v>9749609</v>
      </c>
      <c r="R69" s="57" t="s">
        <v>535</v>
      </c>
      <c r="S69" s="74">
        <v>45415</v>
      </c>
      <c r="T69" s="60">
        <v>164700</v>
      </c>
      <c r="U69" s="58" t="s">
        <v>145</v>
      </c>
      <c r="V69" s="63" t="s">
        <v>27</v>
      </c>
      <c r="W69" s="69">
        <v>7.3291499999999996E-2</v>
      </c>
      <c r="AG69" s="4"/>
      <c r="AH69" s="4"/>
      <c r="AI69" s="4"/>
      <c r="AJ69" s="4"/>
      <c r="AK69" s="4"/>
      <c r="AL69" s="22"/>
      <c r="AM69" s="22"/>
      <c r="AN69" s="22"/>
      <c r="AO69" s="22"/>
      <c r="AP69" s="22"/>
      <c r="AQ69" s="22"/>
      <c r="AR69" s="22"/>
      <c r="AS69" s="22"/>
      <c r="AT69" s="22"/>
      <c r="AU69" s="22"/>
    </row>
    <row r="70" spans="2:47" x14ac:dyDescent="0.35">
      <c r="B70" s="18" t="s">
        <v>23</v>
      </c>
      <c r="C70" s="37" t="s">
        <v>102</v>
      </c>
      <c r="D70" s="37" t="s">
        <v>101</v>
      </c>
      <c r="E70" s="19" t="s">
        <v>298</v>
      </c>
      <c r="F70" s="38">
        <v>9501186</v>
      </c>
      <c r="G70" s="39">
        <v>45378</v>
      </c>
      <c r="H70" s="40" t="s">
        <v>209</v>
      </c>
      <c r="I70" s="41" t="s">
        <v>38</v>
      </c>
      <c r="J70" s="37" t="s">
        <v>37</v>
      </c>
      <c r="K70" s="67">
        <v>45413</v>
      </c>
      <c r="L70" s="38">
        <v>7.0000000000000007E-2</v>
      </c>
      <c r="O70" s="57" t="s">
        <v>76</v>
      </c>
      <c r="P70" s="57" t="s">
        <v>77</v>
      </c>
      <c r="Q70" s="58">
        <v>9918157</v>
      </c>
      <c r="R70" s="57" t="s">
        <v>536</v>
      </c>
      <c r="S70" s="74">
        <v>45411</v>
      </c>
      <c r="T70" s="60">
        <v>174000</v>
      </c>
      <c r="U70" s="58" t="s">
        <v>146</v>
      </c>
      <c r="V70" s="63" t="s">
        <v>15</v>
      </c>
      <c r="W70" s="69">
        <v>7.7429999999999999E-2</v>
      </c>
      <c r="AG70" s="4"/>
      <c r="AH70" s="4"/>
      <c r="AI70" s="4"/>
      <c r="AJ70" s="4"/>
      <c r="AK70" s="4"/>
      <c r="AL70" s="22"/>
      <c r="AM70" s="22"/>
      <c r="AN70" s="22"/>
      <c r="AO70" s="22"/>
      <c r="AP70" s="22"/>
      <c r="AQ70" s="22"/>
      <c r="AR70" s="22"/>
      <c r="AS70" s="22"/>
      <c r="AT70" s="22"/>
      <c r="AU70" s="22"/>
    </row>
    <row r="71" spans="2:47" x14ac:dyDescent="0.35">
      <c r="B71" s="18" t="s">
        <v>23</v>
      </c>
      <c r="C71" s="37" t="s">
        <v>102</v>
      </c>
      <c r="D71" s="37" t="s">
        <v>101</v>
      </c>
      <c r="E71" s="19" t="s">
        <v>399</v>
      </c>
      <c r="F71" s="38">
        <v>9325697</v>
      </c>
      <c r="G71" s="39">
        <v>45410</v>
      </c>
      <c r="H71" s="40" t="s">
        <v>36</v>
      </c>
      <c r="I71" s="41" t="s">
        <v>35</v>
      </c>
      <c r="J71" s="37" t="s">
        <v>228</v>
      </c>
      <c r="K71" s="67">
        <v>45415</v>
      </c>
      <c r="L71" s="38">
        <v>0.05</v>
      </c>
      <c r="O71" s="57" t="s">
        <v>32</v>
      </c>
      <c r="P71" s="57" t="s">
        <v>26</v>
      </c>
      <c r="Q71" s="58">
        <v>9851646</v>
      </c>
      <c r="R71" s="57" t="s">
        <v>537</v>
      </c>
      <c r="S71" s="74">
        <v>45415</v>
      </c>
      <c r="T71" s="60">
        <v>173400</v>
      </c>
      <c r="U71" s="58" t="s">
        <v>145</v>
      </c>
      <c r="V71" s="63" t="s">
        <v>27</v>
      </c>
      <c r="W71" s="69">
        <v>7.7162999999999995E-2</v>
      </c>
      <c r="AG71" s="4"/>
      <c r="AH71" s="4"/>
      <c r="AI71" s="4"/>
      <c r="AJ71" s="4"/>
      <c r="AK71" s="4"/>
      <c r="AL71" s="22"/>
      <c r="AM71" s="22"/>
      <c r="AN71" s="22"/>
      <c r="AO71" s="22"/>
      <c r="AP71" s="22"/>
      <c r="AQ71" s="22"/>
      <c r="AR71" s="22"/>
      <c r="AS71" s="22"/>
      <c r="AT71" s="22"/>
      <c r="AU71" s="22"/>
    </row>
    <row r="72" spans="2:47" x14ac:dyDescent="0.35">
      <c r="B72" s="18" t="s">
        <v>23</v>
      </c>
      <c r="C72" s="37" t="s">
        <v>102</v>
      </c>
      <c r="D72" s="37" t="s">
        <v>101</v>
      </c>
      <c r="E72" s="19" t="s">
        <v>400</v>
      </c>
      <c r="F72" s="38">
        <v>9431147</v>
      </c>
      <c r="G72" s="39">
        <v>45380</v>
      </c>
      <c r="H72" s="40" t="s">
        <v>65</v>
      </c>
      <c r="I72" s="41" t="s">
        <v>27</v>
      </c>
      <c r="J72" s="37" t="s">
        <v>65</v>
      </c>
      <c r="K72" s="67">
        <v>45416</v>
      </c>
      <c r="L72" s="38">
        <v>0.09</v>
      </c>
      <c r="O72" s="57" t="s">
        <v>120</v>
      </c>
      <c r="P72" s="57" t="s">
        <v>116</v>
      </c>
      <c r="Q72" s="58">
        <v>9862463</v>
      </c>
      <c r="R72" s="57" t="s">
        <v>538</v>
      </c>
      <c r="S72" s="74">
        <v>45417</v>
      </c>
      <c r="T72" s="60">
        <v>174000</v>
      </c>
      <c r="U72" s="58" t="s">
        <v>148</v>
      </c>
      <c r="V72" s="63" t="s">
        <v>15</v>
      </c>
      <c r="W72" s="69">
        <v>7.7429999999999999E-2</v>
      </c>
      <c r="AG72" s="4"/>
      <c r="AH72" s="4"/>
      <c r="AI72" s="4"/>
      <c r="AJ72" s="4"/>
      <c r="AK72" s="4"/>
      <c r="AL72" s="22"/>
      <c r="AM72" s="22"/>
      <c r="AN72" s="22"/>
      <c r="AO72" s="22"/>
      <c r="AP72" s="22"/>
      <c r="AQ72" s="22"/>
      <c r="AR72" s="22"/>
      <c r="AS72" s="22"/>
      <c r="AT72" s="22"/>
      <c r="AU72" s="22"/>
    </row>
    <row r="73" spans="2:47" x14ac:dyDescent="0.35">
      <c r="B73" s="18" t="s">
        <v>23</v>
      </c>
      <c r="C73" s="37" t="s">
        <v>102</v>
      </c>
      <c r="D73" s="37" t="s">
        <v>101</v>
      </c>
      <c r="E73" s="19" t="s">
        <v>314</v>
      </c>
      <c r="F73" s="38">
        <v>9337987</v>
      </c>
      <c r="G73" s="39">
        <v>45378</v>
      </c>
      <c r="H73" s="40" t="s">
        <v>208</v>
      </c>
      <c r="I73" s="41" t="s">
        <v>62</v>
      </c>
      <c r="J73" s="37" t="s">
        <v>302</v>
      </c>
      <c r="K73" s="67">
        <v>45412</v>
      </c>
      <c r="L73" s="38">
        <v>0.09</v>
      </c>
      <c r="O73" s="57" t="s">
        <v>241</v>
      </c>
      <c r="P73" s="57" t="s">
        <v>116</v>
      </c>
      <c r="Q73" s="58">
        <v>9877145</v>
      </c>
      <c r="R73" s="57" t="s">
        <v>539</v>
      </c>
      <c r="S73" s="74">
        <v>45413</v>
      </c>
      <c r="T73" s="60">
        <v>180000</v>
      </c>
      <c r="U73" s="58" t="s">
        <v>151</v>
      </c>
      <c r="V73" s="63" t="s">
        <v>15</v>
      </c>
      <c r="W73" s="69">
        <v>8.0100000000000005E-2</v>
      </c>
      <c r="AG73" s="4"/>
      <c r="AH73" s="4"/>
      <c r="AI73" s="4"/>
      <c r="AJ73" s="4"/>
      <c r="AK73" s="4"/>
      <c r="AL73" s="22"/>
      <c r="AM73" s="22"/>
      <c r="AN73" s="22"/>
      <c r="AO73" s="22"/>
      <c r="AP73" s="22"/>
      <c r="AQ73" s="22"/>
      <c r="AR73" s="22"/>
      <c r="AS73" s="22"/>
      <c r="AT73" s="22"/>
      <c r="AU73" s="22"/>
    </row>
    <row r="74" spans="2:47" x14ac:dyDescent="0.35">
      <c r="B74" s="18" t="s">
        <v>23</v>
      </c>
      <c r="C74" s="37" t="s">
        <v>102</v>
      </c>
      <c r="D74" s="37" t="s">
        <v>101</v>
      </c>
      <c r="E74" s="19" t="s">
        <v>401</v>
      </c>
      <c r="F74" s="38">
        <v>9431111</v>
      </c>
      <c r="G74" s="39">
        <v>45396</v>
      </c>
      <c r="H74" s="40" t="s">
        <v>207</v>
      </c>
      <c r="I74" s="41" t="s">
        <v>109</v>
      </c>
      <c r="J74" s="37" t="s">
        <v>108</v>
      </c>
      <c r="K74" s="67">
        <v>45412</v>
      </c>
      <c r="L74" s="38">
        <v>0.09</v>
      </c>
      <c r="O74" s="57" t="s">
        <v>28</v>
      </c>
      <c r="P74" s="57" t="s">
        <v>26</v>
      </c>
      <c r="Q74" s="58">
        <v>9707510</v>
      </c>
      <c r="R74" s="57" t="s">
        <v>540</v>
      </c>
      <c r="S74" s="74">
        <v>45415.958333333336</v>
      </c>
      <c r="T74" s="60">
        <v>174000</v>
      </c>
      <c r="U74" s="58" t="s">
        <v>145</v>
      </c>
      <c r="V74" s="63" t="s">
        <v>27</v>
      </c>
      <c r="W74" s="69">
        <v>7.7429999999999999E-2</v>
      </c>
      <c r="AG74" s="4"/>
      <c r="AH74" s="4"/>
      <c r="AI74" s="4"/>
      <c r="AJ74" s="4"/>
      <c r="AK74" s="4"/>
      <c r="AL74" s="22"/>
      <c r="AM74" s="22"/>
      <c r="AN74" s="22"/>
      <c r="AO74" s="22"/>
      <c r="AP74" s="22"/>
      <c r="AQ74" s="22"/>
      <c r="AR74" s="22"/>
      <c r="AS74" s="22"/>
      <c r="AT74" s="22"/>
      <c r="AU74" s="22"/>
    </row>
    <row r="75" spans="2:47" x14ac:dyDescent="0.35">
      <c r="B75" s="18" t="s">
        <v>23</v>
      </c>
      <c r="C75" s="37" t="s">
        <v>102</v>
      </c>
      <c r="D75" s="37" t="s">
        <v>101</v>
      </c>
      <c r="E75" s="19" t="s">
        <v>402</v>
      </c>
      <c r="F75" s="38">
        <v>9360855</v>
      </c>
      <c r="G75" s="39">
        <v>45382</v>
      </c>
      <c r="H75" s="40" t="s">
        <v>15</v>
      </c>
      <c r="I75" s="41" t="s">
        <v>123</v>
      </c>
      <c r="J75" s="37" t="s">
        <v>123</v>
      </c>
      <c r="K75" s="67">
        <v>45411</v>
      </c>
      <c r="L75" s="38">
        <v>0.09</v>
      </c>
      <c r="O75" s="57" t="s">
        <v>4</v>
      </c>
      <c r="P75" s="57" t="s">
        <v>26</v>
      </c>
      <c r="Q75" s="58">
        <v>9638915</v>
      </c>
      <c r="R75" s="57" t="s">
        <v>541</v>
      </c>
      <c r="S75" s="74">
        <v>45411</v>
      </c>
      <c r="T75" s="60">
        <v>155000</v>
      </c>
      <c r="U75" s="58" t="s">
        <v>146</v>
      </c>
      <c r="V75" s="63" t="s">
        <v>27</v>
      </c>
      <c r="W75" s="69">
        <v>6.8974999999999995E-2</v>
      </c>
      <c r="AG75" s="4"/>
      <c r="AH75" s="4"/>
      <c r="AI75" s="4"/>
      <c r="AJ75" s="4"/>
      <c r="AK75" s="4"/>
      <c r="AL75" s="22"/>
      <c r="AM75" s="22"/>
      <c r="AN75" s="22"/>
      <c r="AO75" s="22"/>
      <c r="AP75" s="22"/>
      <c r="AQ75" s="22"/>
      <c r="AR75" s="22"/>
      <c r="AS75" s="22"/>
      <c r="AT75" s="22"/>
      <c r="AU75" s="22"/>
    </row>
    <row r="76" spans="2:47" x14ac:dyDescent="0.35">
      <c r="B76" s="18" t="s">
        <v>23</v>
      </c>
      <c r="C76" s="37" t="s">
        <v>102</v>
      </c>
      <c r="D76" s="37" t="s">
        <v>101</v>
      </c>
      <c r="E76" s="19" t="s">
        <v>315</v>
      </c>
      <c r="F76" s="38">
        <v>9377547</v>
      </c>
      <c r="G76" s="39">
        <v>45410</v>
      </c>
      <c r="H76" s="40" t="s">
        <v>36</v>
      </c>
      <c r="I76" s="41" t="s">
        <v>57</v>
      </c>
      <c r="J76" s="37" t="s">
        <v>56</v>
      </c>
      <c r="K76" s="67">
        <v>45413</v>
      </c>
      <c r="L76" s="38">
        <v>0.06</v>
      </c>
      <c r="O76" s="57" t="s">
        <v>4</v>
      </c>
      <c r="P76" s="57" t="s">
        <v>26</v>
      </c>
      <c r="Q76" s="58">
        <v>9600530</v>
      </c>
      <c r="R76" s="57" t="s">
        <v>542</v>
      </c>
      <c r="S76" s="74">
        <v>45415</v>
      </c>
      <c r="T76" s="60">
        <v>155000</v>
      </c>
      <c r="U76" s="58" t="s">
        <v>145</v>
      </c>
      <c r="V76" s="63" t="s">
        <v>27</v>
      </c>
      <c r="W76" s="69">
        <v>6.8974999999999995E-2</v>
      </c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</row>
    <row r="77" spans="2:47" x14ac:dyDescent="0.35">
      <c r="B77" s="18" t="s">
        <v>23</v>
      </c>
      <c r="C77" s="37" t="s">
        <v>102</v>
      </c>
      <c r="D77" s="37" t="s">
        <v>101</v>
      </c>
      <c r="E77" s="19" t="s">
        <v>356</v>
      </c>
      <c r="F77" s="38">
        <v>9250713</v>
      </c>
      <c r="G77" s="39">
        <v>45409</v>
      </c>
      <c r="H77" s="40" t="s">
        <v>36</v>
      </c>
      <c r="I77" s="41" t="s">
        <v>57</v>
      </c>
      <c r="J77" s="37" t="s">
        <v>56</v>
      </c>
      <c r="K77" s="67">
        <v>45412</v>
      </c>
      <c r="L77" s="38">
        <v>0.04</v>
      </c>
      <c r="O77" s="57" t="s">
        <v>241</v>
      </c>
      <c r="P77" s="57" t="s">
        <v>116</v>
      </c>
      <c r="Q77" s="58">
        <v>9819650</v>
      </c>
      <c r="R77" s="57" t="s">
        <v>490</v>
      </c>
      <c r="S77" s="74">
        <v>45414.341526124343</v>
      </c>
      <c r="T77" s="60">
        <v>180000</v>
      </c>
      <c r="U77" s="58" t="s">
        <v>149</v>
      </c>
      <c r="V77" s="63" t="s">
        <v>15</v>
      </c>
      <c r="W77" s="69">
        <v>8.0100000000000005E-2</v>
      </c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</row>
    <row r="78" spans="2:47" x14ac:dyDescent="0.35">
      <c r="B78" s="18" t="s">
        <v>23</v>
      </c>
      <c r="C78" s="37" t="s">
        <v>102</v>
      </c>
      <c r="D78" s="37" t="s">
        <v>101</v>
      </c>
      <c r="E78" s="19" t="s">
        <v>403</v>
      </c>
      <c r="F78" s="38">
        <v>9859739</v>
      </c>
      <c r="G78" s="39">
        <v>45408</v>
      </c>
      <c r="H78" s="40" t="s">
        <v>36</v>
      </c>
      <c r="I78" s="41" t="s">
        <v>57</v>
      </c>
      <c r="J78" s="37" t="s">
        <v>56</v>
      </c>
      <c r="K78" s="67">
        <v>45416</v>
      </c>
      <c r="L78" s="38">
        <v>0.08</v>
      </c>
      <c r="O78" s="57" t="s">
        <v>5</v>
      </c>
      <c r="P78" s="57" t="s">
        <v>99</v>
      </c>
      <c r="Q78" s="58">
        <v>9768382</v>
      </c>
      <c r="R78" s="57" t="s">
        <v>491</v>
      </c>
      <c r="S78" s="74">
        <v>45412</v>
      </c>
      <c r="T78" s="60">
        <v>172410</v>
      </c>
      <c r="U78" s="58" t="s">
        <v>150</v>
      </c>
      <c r="V78" s="63" t="s">
        <v>15</v>
      </c>
      <c r="W78" s="69">
        <v>7.6722449999999998E-2</v>
      </c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</row>
    <row r="79" spans="2:47" x14ac:dyDescent="0.35">
      <c r="B79" s="18" t="s">
        <v>23</v>
      </c>
      <c r="C79" s="37" t="s">
        <v>102</v>
      </c>
      <c r="D79" s="37" t="s">
        <v>101</v>
      </c>
      <c r="E79" s="19" t="s">
        <v>293</v>
      </c>
      <c r="F79" s="38">
        <v>9626273</v>
      </c>
      <c r="G79" s="39">
        <v>45409</v>
      </c>
      <c r="H79" s="40" t="s">
        <v>23</v>
      </c>
      <c r="I79" s="41" t="s">
        <v>79</v>
      </c>
      <c r="J79" s="37" t="s">
        <v>281</v>
      </c>
      <c r="K79" s="67">
        <v>45416</v>
      </c>
      <c r="L79" s="38">
        <v>0.05</v>
      </c>
      <c r="O79" s="57" t="s">
        <v>97</v>
      </c>
      <c r="P79" s="57" t="s">
        <v>98</v>
      </c>
      <c r="Q79" s="58">
        <v>9338955</v>
      </c>
      <c r="R79" s="57" t="s">
        <v>250</v>
      </c>
      <c r="S79" s="74">
        <v>45412</v>
      </c>
      <c r="T79" s="60">
        <v>145000</v>
      </c>
      <c r="U79" s="58" t="s">
        <v>150</v>
      </c>
      <c r="V79" s="63" t="s">
        <v>27</v>
      </c>
      <c r="W79" s="69">
        <v>6.4524999999999999E-2</v>
      </c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</row>
    <row r="80" spans="2:47" x14ac:dyDescent="0.35">
      <c r="B80" s="18" t="s">
        <v>23</v>
      </c>
      <c r="C80" s="37" t="s">
        <v>102</v>
      </c>
      <c r="D80" s="37" t="s">
        <v>101</v>
      </c>
      <c r="E80" s="19" t="s">
        <v>404</v>
      </c>
      <c r="F80" s="38">
        <v>9388819</v>
      </c>
      <c r="G80" s="39">
        <v>45395</v>
      </c>
      <c r="H80" s="40" t="s">
        <v>65</v>
      </c>
      <c r="I80" s="41" t="s">
        <v>92</v>
      </c>
      <c r="J80" s="37" t="s">
        <v>91</v>
      </c>
      <c r="K80" s="67">
        <v>45412</v>
      </c>
      <c r="L80" s="38">
        <v>0.11</v>
      </c>
      <c r="O80" s="57" t="s">
        <v>97</v>
      </c>
      <c r="P80" s="57" t="s">
        <v>98</v>
      </c>
      <c r="Q80" s="58">
        <v>9332054</v>
      </c>
      <c r="R80" s="57" t="s">
        <v>543</v>
      </c>
      <c r="S80" s="74">
        <v>45416.260806258266</v>
      </c>
      <c r="T80" s="60">
        <v>145580</v>
      </c>
      <c r="U80" s="58" t="s">
        <v>147</v>
      </c>
      <c r="V80" s="63" t="s">
        <v>27</v>
      </c>
      <c r="W80" s="69">
        <v>6.4783099999999996E-2</v>
      </c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</row>
    <row r="81" spans="2:47" x14ac:dyDescent="0.35">
      <c r="B81" s="18" t="s">
        <v>23</v>
      </c>
      <c r="C81" s="37" t="s">
        <v>102</v>
      </c>
      <c r="D81" s="37" t="s">
        <v>101</v>
      </c>
      <c r="E81" s="19" t="s">
        <v>338</v>
      </c>
      <c r="F81" s="38">
        <v>9285952</v>
      </c>
      <c r="G81" s="39">
        <v>45406</v>
      </c>
      <c r="H81" s="40" t="s">
        <v>23</v>
      </c>
      <c r="I81" s="41" t="s">
        <v>79</v>
      </c>
      <c r="J81" s="37" t="s">
        <v>281</v>
      </c>
      <c r="K81" s="67">
        <v>45413</v>
      </c>
      <c r="L81" s="38">
        <v>0.06</v>
      </c>
      <c r="O81" s="57" t="s">
        <v>103</v>
      </c>
      <c r="P81" s="57" t="s">
        <v>104</v>
      </c>
      <c r="Q81" s="58">
        <v>9176010</v>
      </c>
      <c r="R81" s="57" t="s">
        <v>544</v>
      </c>
      <c r="S81" s="74">
        <v>45411.132798409824</v>
      </c>
      <c r="T81" s="60">
        <v>138333</v>
      </c>
      <c r="U81" s="58" t="s">
        <v>146</v>
      </c>
      <c r="V81" s="63" t="s">
        <v>23</v>
      </c>
      <c r="W81" s="69">
        <v>6.1558184999999994E-2</v>
      </c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</row>
    <row r="82" spans="2:47" x14ac:dyDescent="0.35">
      <c r="B82" s="18" t="s">
        <v>23</v>
      </c>
      <c r="C82" s="37" t="s">
        <v>102</v>
      </c>
      <c r="D82" s="37" t="s">
        <v>101</v>
      </c>
      <c r="E82" s="19" t="s">
        <v>405</v>
      </c>
      <c r="F82" s="38">
        <v>9302499</v>
      </c>
      <c r="G82" s="39">
        <v>45400</v>
      </c>
      <c r="H82" s="40" t="s">
        <v>27</v>
      </c>
      <c r="I82" s="41" t="s">
        <v>27</v>
      </c>
      <c r="J82" s="37" t="s">
        <v>27</v>
      </c>
      <c r="K82" s="67">
        <v>45412</v>
      </c>
      <c r="L82" s="38">
        <v>0.06</v>
      </c>
      <c r="O82" s="57" t="s">
        <v>32</v>
      </c>
      <c r="P82" s="57" t="s">
        <v>26</v>
      </c>
      <c r="Q82" s="58">
        <v>9075333</v>
      </c>
      <c r="R82" s="57" t="s">
        <v>492</v>
      </c>
      <c r="S82" s="74">
        <v>45412</v>
      </c>
      <c r="T82" s="60">
        <v>125000</v>
      </c>
      <c r="U82" s="58" t="s">
        <v>150</v>
      </c>
      <c r="V82" s="63" t="s">
        <v>27</v>
      </c>
      <c r="W82" s="69">
        <v>5.5625000000000001E-2</v>
      </c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</row>
    <row r="83" spans="2:47" x14ac:dyDescent="0.35">
      <c r="B83" s="18" t="s">
        <v>23</v>
      </c>
      <c r="C83" s="37" t="s">
        <v>102</v>
      </c>
      <c r="D83" s="37" t="s">
        <v>101</v>
      </c>
      <c r="E83" s="19" t="s">
        <v>406</v>
      </c>
      <c r="F83" s="38">
        <v>9650042</v>
      </c>
      <c r="G83" s="39">
        <v>45397</v>
      </c>
      <c r="H83" s="40" t="s">
        <v>65</v>
      </c>
      <c r="I83" s="41" t="s">
        <v>27</v>
      </c>
      <c r="J83" s="37" t="s">
        <v>65</v>
      </c>
      <c r="K83" s="67">
        <v>45411</v>
      </c>
      <c r="L83" s="38">
        <v>0.06</v>
      </c>
      <c r="O83" s="57" t="s">
        <v>120</v>
      </c>
      <c r="P83" s="57" t="s">
        <v>116</v>
      </c>
      <c r="Q83" s="58">
        <v>9326603</v>
      </c>
      <c r="R83" s="57" t="s">
        <v>311</v>
      </c>
      <c r="S83" s="74">
        <v>45413.583338594275</v>
      </c>
      <c r="T83" s="60">
        <v>138000</v>
      </c>
      <c r="U83" s="58" t="s">
        <v>151</v>
      </c>
      <c r="V83" s="63" t="s">
        <v>15</v>
      </c>
      <c r="W83" s="69">
        <v>6.1409999999999999E-2</v>
      </c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</row>
    <row r="84" spans="2:47" x14ac:dyDescent="0.35">
      <c r="B84" s="18" t="s">
        <v>23</v>
      </c>
      <c r="C84" s="37" t="s">
        <v>102</v>
      </c>
      <c r="D84" s="37" t="s">
        <v>101</v>
      </c>
      <c r="E84" s="19" t="s">
        <v>407</v>
      </c>
      <c r="F84" s="38">
        <v>9307188</v>
      </c>
      <c r="G84" s="39">
        <v>45398</v>
      </c>
      <c r="H84" s="40" t="s">
        <v>65</v>
      </c>
      <c r="I84" s="41" t="s">
        <v>106</v>
      </c>
      <c r="J84" s="37" t="s">
        <v>107</v>
      </c>
      <c r="K84" s="67">
        <v>45411</v>
      </c>
      <c r="L84" s="38">
        <v>0.06</v>
      </c>
      <c r="O84" s="57" t="s">
        <v>120</v>
      </c>
      <c r="P84" s="57" t="s">
        <v>116</v>
      </c>
      <c r="Q84" s="58">
        <v>9874820</v>
      </c>
      <c r="R84" s="57" t="s">
        <v>545</v>
      </c>
      <c r="S84" s="74">
        <v>45417</v>
      </c>
      <c r="T84" s="60">
        <v>169932</v>
      </c>
      <c r="U84" s="58" t="s">
        <v>148</v>
      </c>
      <c r="V84" s="63" t="s">
        <v>15</v>
      </c>
      <c r="W84" s="69">
        <v>7.5619740000000005E-2</v>
      </c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</row>
    <row r="85" spans="2:47" x14ac:dyDescent="0.35">
      <c r="B85" s="18" t="s">
        <v>23</v>
      </c>
      <c r="C85" s="37" t="s">
        <v>102</v>
      </c>
      <c r="D85" s="37" t="s">
        <v>101</v>
      </c>
      <c r="E85" s="19" t="s">
        <v>408</v>
      </c>
      <c r="F85" s="38">
        <v>9247364</v>
      </c>
      <c r="G85" s="39">
        <v>45398</v>
      </c>
      <c r="H85" s="40" t="s">
        <v>27</v>
      </c>
      <c r="I85" s="41" t="s">
        <v>27</v>
      </c>
      <c r="J85" s="37" t="s">
        <v>27</v>
      </c>
      <c r="K85" s="67">
        <v>45412</v>
      </c>
      <c r="L85" s="38">
        <v>0.04</v>
      </c>
      <c r="O85" s="57" t="s">
        <v>103</v>
      </c>
      <c r="P85" s="57" t="s">
        <v>104</v>
      </c>
      <c r="Q85" s="58">
        <v>9186584</v>
      </c>
      <c r="R85" s="57" t="s">
        <v>546</v>
      </c>
      <c r="S85" s="74">
        <v>45417</v>
      </c>
      <c r="T85" s="60">
        <v>138015</v>
      </c>
      <c r="U85" s="58" t="s">
        <v>148</v>
      </c>
      <c r="V85" s="63" t="s">
        <v>23</v>
      </c>
      <c r="W85" s="69">
        <v>6.1416675000000004E-2</v>
      </c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</row>
    <row r="86" spans="2:47" x14ac:dyDescent="0.35">
      <c r="B86" s="18" t="s">
        <v>23</v>
      </c>
      <c r="C86" s="37" t="s">
        <v>102</v>
      </c>
      <c r="D86" s="37" t="s">
        <v>101</v>
      </c>
      <c r="E86" s="19" t="s">
        <v>409</v>
      </c>
      <c r="F86" s="38">
        <v>9372731</v>
      </c>
      <c r="G86" s="39">
        <v>45393</v>
      </c>
      <c r="H86" s="40" t="s">
        <v>65</v>
      </c>
      <c r="I86" s="41" t="s">
        <v>83</v>
      </c>
      <c r="J86" s="37" t="s">
        <v>83</v>
      </c>
      <c r="K86" s="67">
        <v>45412</v>
      </c>
      <c r="L86" s="38">
        <v>0.11</v>
      </c>
      <c r="O86" s="57" t="s">
        <v>32</v>
      </c>
      <c r="P86" s="57" t="s">
        <v>26</v>
      </c>
      <c r="Q86" s="58">
        <v>9373010</v>
      </c>
      <c r="R86" s="57" t="s">
        <v>547</v>
      </c>
      <c r="S86" s="74">
        <v>45415</v>
      </c>
      <c r="T86" s="60">
        <v>151812</v>
      </c>
      <c r="U86" s="58" t="s">
        <v>145</v>
      </c>
      <c r="V86" s="63" t="s">
        <v>27</v>
      </c>
      <c r="W86" s="69">
        <v>6.7556339999999993E-2</v>
      </c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</row>
    <row r="87" spans="2:47" x14ac:dyDescent="0.35">
      <c r="B87" s="18" t="s">
        <v>23</v>
      </c>
      <c r="C87" s="37" t="s">
        <v>102</v>
      </c>
      <c r="D87" s="37" t="s">
        <v>101</v>
      </c>
      <c r="E87" s="19" t="s">
        <v>410</v>
      </c>
      <c r="F87" s="38">
        <v>9403671</v>
      </c>
      <c r="G87" s="39">
        <v>45400</v>
      </c>
      <c r="H87" s="40" t="s">
        <v>65</v>
      </c>
      <c r="I87" s="41" t="s">
        <v>106</v>
      </c>
      <c r="J87" s="37" t="s">
        <v>107</v>
      </c>
      <c r="K87" s="67">
        <v>45415</v>
      </c>
      <c r="L87" s="38">
        <v>0.06</v>
      </c>
      <c r="O87" s="57" t="s">
        <v>103</v>
      </c>
      <c r="P87" s="57" t="s">
        <v>104</v>
      </c>
      <c r="Q87" s="58">
        <v>9157636</v>
      </c>
      <c r="R87" s="57" t="s">
        <v>548</v>
      </c>
      <c r="S87" s="74">
        <v>45416</v>
      </c>
      <c r="T87" s="60">
        <v>138017</v>
      </c>
      <c r="U87" s="58" t="s">
        <v>147</v>
      </c>
      <c r="V87" s="63" t="s">
        <v>23</v>
      </c>
      <c r="W87" s="69">
        <v>6.1417565E-2</v>
      </c>
    </row>
    <row r="88" spans="2:47" x14ac:dyDescent="0.35">
      <c r="B88" s="18" t="s">
        <v>23</v>
      </c>
      <c r="C88" s="37" t="s">
        <v>112</v>
      </c>
      <c r="D88" s="37" t="s">
        <v>113</v>
      </c>
      <c r="E88" s="19" t="s">
        <v>411</v>
      </c>
      <c r="F88" s="38">
        <v>9368314</v>
      </c>
      <c r="G88" s="39">
        <v>45409</v>
      </c>
      <c r="H88" s="40" t="s">
        <v>36</v>
      </c>
      <c r="I88" s="41" t="s">
        <v>57</v>
      </c>
      <c r="J88" s="37" t="s">
        <v>56</v>
      </c>
      <c r="K88" s="67">
        <v>45412</v>
      </c>
      <c r="L88" s="38">
        <v>0.06</v>
      </c>
      <c r="O88" s="57" t="s">
        <v>97</v>
      </c>
      <c r="P88" s="57" t="s">
        <v>98</v>
      </c>
      <c r="Q88" s="58">
        <v>9373008</v>
      </c>
      <c r="R88" s="57" t="s">
        <v>549</v>
      </c>
      <c r="S88" s="74">
        <v>45414.0449216821</v>
      </c>
      <c r="T88" s="60">
        <v>145878</v>
      </c>
      <c r="U88" s="58" t="s">
        <v>149</v>
      </c>
      <c r="V88" s="63" t="s">
        <v>27</v>
      </c>
      <c r="W88" s="69">
        <v>6.4915710000000001E-2</v>
      </c>
    </row>
    <row r="89" spans="2:47" x14ac:dyDescent="0.35">
      <c r="B89" s="18" t="s">
        <v>23</v>
      </c>
      <c r="C89" s="37" t="s">
        <v>112</v>
      </c>
      <c r="D89" s="37" t="s">
        <v>113</v>
      </c>
      <c r="E89" s="19" t="s">
        <v>318</v>
      </c>
      <c r="F89" s="38">
        <v>9331048</v>
      </c>
      <c r="G89" s="39">
        <v>45393</v>
      </c>
      <c r="H89" s="71" t="s">
        <v>65</v>
      </c>
      <c r="I89" s="72" t="s">
        <v>83</v>
      </c>
      <c r="J89" s="73" t="s">
        <v>83</v>
      </c>
      <c r="K89" s="67">
        <v>45413</v>
      </c>
      <c r="L89" s="38">
        <v>0.06</v>
      </c>
      <c r="O89" s="57" t="s">
        <v>59</v>
      </c>
      <c r="P89" s="57" t="s">
        <v>58</v>
      </c>
      <c r="Q89" s="58">
        <v>9637325</v>
      </c>
      <c r="R89" s="57" t="s">
        <v>512</v>
      </c>
      <c r="S89" s="74">
        <v>45413</v>
      </c>
      <c r="T89" s="60">
        <v>160000</v>
      </c>
      <c r="U89" s="58" t="s">
        <v>151</v>
      </c>
      <c r="V89" s="63" t="s">
        <v>27</v>
      </c>
      <c r="W89" s="69">
        <v>7.1199999999999999E-2</v>
      </c>
    </row>
    <row r="90" spans="2:47" x14ac:dyDescent="0.35">
      <c r="B90" s="18" t="s">
        <v>23</v>
      </c>
      <c r="C90" s="37" t="s">
        <v>112</v>
      </c>
      <c r="D90" s="37" t="s">
        <v>113</v>
      </c>
      <c r="E90" s="19" t="s">
        <v>412</v>
      </c>
      <c r="F90" s="38">
        <v>9338797</v>
      </c>
      <c r="G90" s="39">
        <v>45396</v>
      </c>
      <c r="H90" s="40" t="s">
        <v>65</v>
      </c>
      <c r="I90" s="41" t="s">
        <v>27</v>
      </c>
      <c r="J90" s="37" t="s">
        <v>65</v>
      </c>
      <c r="K90" s="67">
        <v>45417</v>
      </c>
      <c r="L90" s="38">
        <v>0.06</v>
      </c>
      <c r="O90" s="57" t="s">
        <v>72</v>
      </c>
      <c r="P90" s="57" t="s">
        <v>71</v>
      </c>
      <c r="Q90" s="58">
        <v>9905980</v>
      </c>
      <c r="R90" s="57" t="s">
        <v>243</v>
      </c>
      <c r="S90" s="74">
        <v>45412</v>
      </c>
      <c r="T90" s="60">
        <v>79960</v>
      </c>
      <c r="U90" s="58" t="s">
        <v>150</v>
      </c>
      <c r="V90" s="63" t="s">
        <v>27</v>
      </c>
      <c r="W90" s="69">
        <v>3.5582199999999994E-2</v>
      </c>
    </row>
    <row r="91" spans="2:47" x14ac:dyDescent="0.35">
      <c r="B91" s="18" t="s">
        <v>18</v>
      </c>
      <c r="C91" s="37" t="s">
        <v>17</v>
      </c>
      <c r="D91" s="37" t="s">
        <v>16</v>
      </c>
      <c r="E91" s="19" t="s">
        <v>352</v>
      </c>
      <c r="F91" s="38">
        <v>9256597</v>
      </c>
      <c r="G91" s="39">
        <v>45408</v>
      </c>
      <c r="H91" s="40" t="s">
        <v>208</v>
      </c>
      <c r="I91" s="41" t="s">
        <v>111</v>
      </c>
      <c r="J91" s="37" t="s">
        <v>413</v>
      </c>
      <c r="K91" s="67">
        <v>45414</v>
      </c>
      <c r="L91" s="38">
        <v>0.06</v>
      </c>
      <c r="O91" s="57" t="s">
        <v>76</v>
      </c>
      <c r="P91" s="57" t="s">
        <v>77</v>
      </c>
      <c r="Q91" s="58">
        <v>9262209</v>
      </c>
      <c r="R91" s="57" t="s">
        <v>363</v>
      </c>
      <c r="S91" s="74">
        <v>45413</v>
      </c>
      <c r="T91" s="60">
        <v>141000</v>
      </c>
      <c r="U91" s="58" t="s">
        <v>151</v>
      </c>
      <c r="V91" s="63" t="s">
        <v>15</v>
      </c>
      <c r="W91" s="69">
        <v>6.2744999999999995E-2</v>
      </c>
    </row>
    <row r="92" spans="2:47" x14ac:dyDescent="0.35">
      <c r="B92" s="18" t="s">
        <v>18</v>
      </c>
      <c r="C92" s="37" t="s">
        <v>17</v>
      </c>
      <c r="D92" s="37" t="s">
        <v>156</v>
      </c>
      <c r="E92" s="19" t="s">
        <v>226</v>
      </c>
      <c r="F92" s="38">
        <v>9324344</v>
      </c>
      <c r="G92" s="39">
        <v>45410</v>
      </c>
      <c r="H92" s="40" t="s">
        <v>208</v>
      </c>
      <c r="I92" s="41" t="s">
        <v>62</v>
      </c>
      <c r="J92" s="37" t="s">
        <v>414</v>
      </c>
      <c r="K92" s="67">
        <v>45412</v>
      </c>
      <c r="L92" s="38">
        <v>0.03</v>
      </c>
      <c r="O92" s="57" t="s">
        <v>29</v>
      </c>
      <c r="P92" s="57" t="s">
        <v>26</v>
      </c>
      <c r="Q92" s="58">
        <v>9341689</v>
      </c>
      <c r="R92" s="57" t="s">
        <v>550</v>
      </c>
      <c r="S92" s="74">
        <v>45417</v>
      </c>
      <c r="T92" s="60">
        <v>153000</v>
      </c>
      <c r="U92" s="58" t="s">
        <v>148</v>
      </c>
      <c r="V92" s="63" t="s">
        <v>27</v>
      </c>
      <c r="W92" s="69">
        <v>6.8085000000000007E-2</v>
      </c>
    </row>
    <row r="93" spans="2:47" x14ac:dyDescent="0.35">
      <c r="B93" s="18" t="s">
        <v>46</v>
      </c>
      <c r="C93" s="37" t="s">
        <v>87</v>
      </c>
      <c r="D93" s="37" t="s">
        <v>227</v>
      </c>
      <c r="E93" s="19" t="s">
        <v>319</v>
      </c>
      <c r="F93" s="38">
        <v>9425277</v>
      </c>
      <c r="G93" s="39">
        <v>45389</v>
      </c>
      <c r="H93" s="40" t="s">
        <v>65</v>
      </c>
      <c r="I93" s="41" t="s">
        <v>64</v>
      </c>
      <c r="J93" s="37" t="s">
        <v>64</v>
      </c>
      <c r="K93" s="67">
        <v>45413</v>
      </c>
      <c r="L93" s="38">
        <v>7.0000000000000007E-2</v>
      </c>
      <c r="O93" s="57" t="s">
        <v>29</v>
      </c>
      <c r="P93" s="57" t="s">
        <v>26</v>
      </c>
      <c r="Q93" s="58">
        <v>9666998</v>
      </c>
      <c r="R93" s="57" t="s">
        <v>551</v>
      </c>
      <c r="S93" s="74">
        <v>45415.895833333336</v>
      </c>
      <c r="T93" s="60">
        <v>160000</v>
      </c>
      <c r="U93" s="58" t="s">
        <v>145</v>
      </c>
      <c r="V93" s="63" t="s">
        <v>27</v>
      </c>
      <c r="W93" s="69">
        <v>7.1199999999999999E-2</v>
      </c>
    </row>
    <row r="94" spans="2:47" x14ac:dyDescent="0.35">
      <c r="B94" s="18" t="s">
        <v>44</v>
      </c>
      <c r="C94" s="37" t="s">
        <v>117</v>
      </c>
      <c r="D94" s="37" t="s">
        <v>231</v>
      </c>
      <c r="E94" s="19" t="s">
        <v>415</v>
      </c>
      <c r="F94" s="38">
        <v>9854612</v>
      </c>
      <c r="G94" s="39">
        <v>45391</v>
      </c>
      <c r="H94" s="40" t="s">
        <v>15</v>
      </c>
      <c r="I94" s="41" t="s">
        <v>123</v>
      </c>
      <c r="J94" s="37" t="s">
        <v>123</v>
      </c>
      <c r="K94" s="67">
        <v>45411</v>
      </c>
      <c r="L94" s="38">
        <v>7.0000000000000007E-2</v>
      </c>
      <c r="O94" s="57" t="s">
        <v>76</v>
      </c>
      <c r="P94" s="57" t="s">
        <v>77</v>
      </c>
      <c r="Q94" s="58">
        <v>9311567</v>
      </c>
      <c r="R94" s="57" t="s">
        <v>552</v>
      </c>
      <c r="S94" s="74">
        <v>45416.344344907404</v>
      </c>
      <c r="T94" s="60">
        <v>148565</v>
      </c>
      <c r="U94" s="58" t="s">
        <v>147</v>
      </c>
      <c r="V94" s="63" t="s">
        <v>15</v>
      </c>
      <c r="W94" s="69">
        <v>6.6111425000000001E-2</v>
      </c>
    </row>
    <row r="95" spans="2:47" x14ac:dyDescent="0.35">
      <c r="B95" s="18" t="s">
        <v>44</v>
      </c>
      <c r="C95" s="37" t="s">
        <v>117</v>
      </c>
      <c r="D95" s="37" t="s">
        <v>231</v>
      </c>
      <c r="E95" s="19" t="s">
        <v>416</v>
      </c>
      <c r="F95" s="38">
        <v>9659725</v>
      </c>
      <c r="G95" s="39">
        <v>45376</v>
      </c>
      <c r="H95" s="40" t="s">
        <v>65</v>
      </c>
      <c r="I95" s="41" t="s">
        <v>83</v>
      </c>
      <c r="J95" s="37" t="s">
        <v>325</v>
      </c>
      <c r="K95" s="67">
        <v>45416</v>
      </c>
      <c r="L95" s="38">
        <v>0.06</v>
      </c>
      <c r="O95" s="57" t="s">
        <v>76</v>
      </c>
      <c r="P95" s="57" t="s">
        <v>77</v>
      </c>
      <c r="Q95" s="58">
        <v>9311579</v>
      </c>
      <c r="R95" s="57" t="s">
        <v>263</v>
      </c>
      <c r="S95" s="74">
        <v>45413.430584490736</v>
      </c>
      <c r="T95" s="60">
        <v>148478</v>
      </c>
      <c r="U95" s="58" t="s">
        <v>151</v>
      </c>
      <c r="V95" s="63" t="s">
        <v>15</v>
      </c>
      <c r="W95" s="69">
        <v>6.6072710000000007E-2</v>
      </c>
    </row>
    <row r="96" spans="2:47" x14ac:dyDescent="0.35">
      <c r="B96" s="18" t="s">
        <v>44</v>
      </c>
      <c r="C96" s="37" t="s">
        <v>117</v>
      </c>
      <c r="D96" s="37" t="s">
        <v>231</v>
      </c>
      <c r="E96" s="19" t="s">
        <v>320</v>
      </c>
      <c r="F96" s="38">
        <v>9654696</v>
      </c>
      <c r="G96" s="39">
        <v>45394</v>
      </c>
      <c r="H96" s="40" t="s">
        <v>209</v>
      </c>
      <c r="I96" s="41" t="s">
        <v>211</v>
      </c>
      <c r="J96" s="37" t="s">
        <v>219</v>
      </c>
      <c r="K96" s="67">
        <v>45412</v>
      </c>
      <c r="L96" s="38">
        <v>7.0000000000000007E-2</v>
      </c>
      <c r="O96" s="57" t="s">
        <v>76</v>
      </c>
      <c r="P96" s="57" t="s">
        <v>77</v>
      </c>
      <c r="Q96" s="58">
        <v>9266982</v>
      </c>
      <c r="R96" s="57" t="s">
        <v>553</v>
      </c>
      <c r="S96" s="74">
        <v>45417.458333333336</v>
      </c>
      <c r="T96" s="60">
        <v>145914</v>
      </c>
      <c r="U96" s="58" t="s">
        <v>148</v>
      </c>
      <c r="V96" s="63" t="s">
        <v>15</v>
      </c>
      <c r="W96" s="69">
        <v>6.4931730000000007E-2</v>
      </c>
    </row>
    <row r="97" spans="2:23" x14ac:dyDescent="0.35">
      <c r="B97" s="18" t="s">
        <v>44</v>
      </c>
      <c r="C97" s="37" t="s">
        <v>117</v>
      </c>
      <c r="D97" s="37" t="s">
        <v>118</v>
      </c>
      <c r="E97" s="19" t="s">
        <v>284</v>
      </c>
      <c r="F97" s="38">
        <v>9857365</v>
      </c>
      <c r="G97" s="39">
        <v>45372</v>
      </c>
      <c r="H97" s="40" t="s">
        <v>65</v>
      </c>
      <c r="I97" s="41" t="s">
        <v>27</v>
      </c>
      <c r="J97" s="37" t="s">
        <v>65</v>
      </c>
      <c r="K97" s="67">
        <v>45417</v>
      </c>
      <c r="L97" s="38">
        <v>7.0000000000000007E-2</v>
      </c>
      <c r="O97" s="57" t="s">
        <v>25</v>
      </c>
      <c r="P97" s="57" t="s">
        <v>26</v>
      </c>
      <c r="Q97" s="58">
        <v>9645736</v>
      </c>
      <c r="R97" s="57" t="s">
        <v>495</v>
      </c>
      <c r="S97" s="74">
        <v>45413</v>
      </c>
      <c r="T97" s="60">
        <v>153000</v>
      </c>
      <c r="U97" s="58" t="s">
        <v>151</v>
      </c>
      <c r="V97" s="63" t="s">
        <v>27</v>
      </c>
      <c r="W97" s="69">
        <v>6.8085000000000007E-2</v>
      </c>
    </row>
    <row r="98" spans="2:23" x14ac:dyDescent="0.35">
      <c r="B98" s="18" t="s">
        <v>44</v>
      </c>
      <c r="C98" s="37" t="s">
        <v>117</v>
      </c>
      <c r="D98" s="37" t="s">
        <v>118</v>
      </c>
      <c r="E98" s="19" t="s">
        <v>285</v>
      </c>
      <c r="F98" s="38">
        <v>9748904</v>
      </c>
      <c r="G98" s="39">
        <v>45367</v>
      </c>
      <c r="H98" s="40" t="s">
        <v>65</v>
      </c>
      <c r="I98" s="41" t="s">
        <v>64</v>
      </c>
      <c r="J98" s="37" t="s">
        <v>64</v>
      </c>
      <c r="K98" s="67">
        <v>45414</v>
      </c>
      <c r="L98" s="38">
        <v>7.0000000000000007E-2</v>
      </c>
      <c r="O98" s="57" t="s">
        <v>19</v>
      </c>
      <c r="P98" s="57" t="s">
        <v>20</v>
      </c>
      <c r="Q98" s="58">
        <v>9490961</v>
      </c>
      <c r="R98" s="57" t="s">
        <v>295</v>
      </c>
      <c r="S98" s="74">
        <v>45411</v>
      </c>
      <c r="T98" s="60">
        <v>160276</v>
      </c>
      <c r="U98" s="58" t="s">
        <v>146</v>
      </c>
      <c r="V98" s="63" t="s">
        <v>15</v>
      </c>
      <c r="W98" s="69">
        <v>7.1322820000000009E-2</v>
      </c>
    </row>
    <row r="99" spans="2:23" x14ac:dyDescent="0.35">
      <c r="B99" s="18" t="s">
        <v>44</v>
      </c>
      <c r="C99" s="37" t="s">
        <v>117</v>
      </c>
      <c r="D99" s="37" t="s">
        <v>118</v>
      </c>
      <c r="E99" s="19" t="s">
        <v>417</v>
      </c>
      <c r="F99" s="38">
        <v>9853137</v>
      </c>
      <c r="G99" s="39">
        <v>45379</v>
      </c>
      <c r="H99" s="40" t="s">
        <v>65</v>
      </c>
      <c r="I99" s="41" t="s">
        <v>64</v>
      </c>
      <c r="J99" s="37" t="s">
        <v>68</v>
      </c>
      <c r="K99" s="67">
        <v>45417</v>
      </c>
      <c r="L99" s="38">
        <v>0.08</v>
      </c>
      <c r="O99" s="57" t="s">
        <v>30</v>
      </c>
      <c r="P99" s="57" t="s">
        <v>26</v>
      </c>
      <c r="Q99" s="58">
        <v>9520376</v>
      </c>
      <c r="R99" s="57" t="s">
        <v>365</v>
      </c>
      <c r="S99" s="74">
        <v>45411</v>
      </c>
      <c r="T99" s="60">
        <v>170000</v>
      </c>
      <c r="U99" s="58" t="s">
        <v>146</v>
      </c>
      <c r="V99" s="63" t="s">
        <v>27</v>
      </c>
      <c r="W99" s="69">
        <v>7.5649999999999995E-2</v>
      </c>
    </row>
    <row r="100" spans="2:23" x14ac:dyDescent="0.35">
      <c r="B100" s="18" t="s">
        <v>44</v>
      </c>
      <c r="C100" s="37" t="s">
        <v>117</v>
      </c>
      <c r="D100" s="37" t="s">
        <v>118</v>
      </c>
      <c r="E100" s="19" t="s">
        <v>240</v>
      </c>
      <c r="F100" s="38">
        <v>9540716</v>
      </c>
      <c r="G100" s="39">
        <v>45397</v>
      </c>
      <c r="H100" s="40" t="s">
        <v>209</v>
      </c>
      <c r="I100" s="41" t="s">
        <v>75</v>
      </c>
      <c r="J100" s="37" t="s">
        <v>158</v>
      </c>
      <c r="K100" s="67">
        <v>45416</v>
      </c>
      <c r="L100" s="38">
        <v>7.0000000000000007E-2</v>
      </c>
      <c r="O100" s="57" t="s">
        <v>120</v>
      </c>
      <c r="P100" s="57" t="s">
        <v>116</v>
      </c>
      <c r="Q100" s="58">
        <v>9887217</v>
      </c>
      <c r="R100" s="57" t="s">
        <v>554</v>
      </c>
      <c r="S100" s="74">
        <v>45417</v>
      </c>
      <c r="T100" s="60">
        <v>169932</v>
      </c>
      <c r="U100" s="58" t="s">
        <v>148</v>
      </c>
      <c r="V100" s="63" t="s">
        <v>15</v>
      </c>
      <c r="W100" s="69">
        <v>7.5619740000000005E-2</v>
      </c>
    </row>
    <row r="101" spans="2:23" x14ac:dyDescent="0.35">
      <c r="B101" s="18" t="s">
        <v>44</v>
      </c>
      <c r="C101" s="37" t="s">
        <v>117</v>
      </c>
      <c r="D101" s="37" t="s">
        <v>118</v>
      </c>
      <c r="E101" s="19" t="s">
        <v>336</v>
      </c>
      <c r="F101" s="38">
        <v>9870159</v>
      </c>
      <c r="G101" s="39">
        <v>45407</v>
      </c>
      <c r="H101" s="40" t="s">
        <v>34</v>
      </c>
      <c r="I101" s="41" t="s">
        <v>80</v>
      </c>
      <c r="J101" s="37" t="s">
        <v>418</v>
      </c>
      <c r="K101" s="67">
        <v>45412</v>
      </c>
      <c r="L101" s="38">
        <v>0.08</v>
      </c>
      <c r="O101" s="57" t="s">
        <v>60</v>
      </c>
      <c r="P101" s="57" t="s">
        <v>58</v>
      </c>
      <c r="Q101" s="58">
        <v>9627497</v>
      </c>
      <c r="R101" s="57" t="s">
        <v>471</v>
      </c>
      <c r="S101" s="74">
        <v>45413</v>
      </c>
      <c r="T101" s="60">
        <v>159800</v>
      </c>
      <c r="U101" s="58" t="s">
        <v>151</v>
      </c>
      <c r="V101" s="63" t="s">
        <v>27</v>
      </c>
      <c r="W101" s="69">
        <v>7.1110999999999994E-2</v>
      </c>
    </row>
    <row r="102" spans="2:23" x14ac:dyDescent="0.35">
      <c r="B102" s="18" t="s">
        <v>44</v>
      </c>
      <c r="C102" s="37" t="s">
        <v>117</v>
      </c>
      <c r="D102" s="37" t="s">
        <v>118</v>
      </c>
      <c r="E102" s="19" t="s">
        <v>419</v>
      </c>
      <c r="F102" s="38">
        <v>9893606</v>
      </c>
      <c r="G102" s="39">
        <v>45383</v>
      </c>
      <c r="H102" s="40" t="s">
        <v>27</v>
      </c>
      <c r="I102" s="41" t="s">
        <v>27</v>
      </c>
      <c r="J102" s="37" t="s">
        <v>27</v>
      </c>
      <c r="K102" s="67">
        <v>45413</v>
      </c>
      <c r="L102" s="38">
        <v>7.0000000000000007E-2</v>
      </c>
      <c r="O102" s="57" t="s">
        <v>120</v>
      </c>
      <c r="P102" s="57" t="s">
        <v>116</v>
      </c>
      <c r="Q102" s="58">
        <v>9883742</v>
      </c>
      <c r="R102" s="57" t="s">
        <v>555</v>
      </c>
      <c r="S102" s="74">
        <v>45415</v>
      </c>
      <c r="T102" s="60">
        <v>169932</v>
      </c>
      <c r="U102" s="58" t="s">
        <v>145</v>
      </c>
      <c r="V102" s="63" t="s">
        <v>15</v>
      </c>
      <c r="W102" s="69">
        <v>7.5619740000000005E-2</v>
      </c>
    </row>
    <row r="103" spans="2:23" x14ac:dyDescent="0.35">
      <c r="B103" s="18" t="s">
        <v>44</v>
      </c>
      <c r="C103" s="37" t="s">
        <v>117</v>
      </c>
      <c r="D103" s="37" t="s">
        <v>118</v>
      </c>
      <c r="E103" s="19" t="s">
        <v>322</v>
      </c>
      <c r="F103" s="38">
        <v>9759240</v>
      </c>
      <c r="G103" s="39">
        <v>45374</v>
      </c>
      <c r="H103" s="40" t="s">
        <v>65</v>
      </c>
      <c r="I103" s="41" t="s">
        <v>83</v>
      </c>
      <c r="J103" s="37" t="s">
        <v>83</v>
      </c>
      <c r="K103" s="67">
        <v>45416</v>
      </c>
      <c r="L103" s="38">
        <v>7.0000000000000007E-2</v>
      </c>
      <c r="O103" s="57" t="s">
        <v>101</v>
      </c>
      <c r="P103" s="57" t="s">
        <v>102</v>
      </c>
      <c r="Q103" s="58">
        <v>9682576</v>
      </c>
      <c r="R103" s="57" t="s">
        <v>496</v>
      </c>
      <c r="S103" s="74">
        <v>45411</v>
      </c>
      <c r="T103" s="60">
        <v>174000</v>
      </c>
      <c r="U103" s="58" t="s">
        <v>146</v>
      </c>
      <c r="V103" s="63" t="s">
        <v>23</v>
      </c>
      <c r="W103" s="69">
        <v>7.7429999999999999E-2</v>
      </c>
    </row>
    <row r="104" spans="2:23" x14ac:dyDescent="0.35">
      <c r="B104" s="18" t="s">
        <v>44</v>
      </c>
      <c r="C104" s="37" t="s">
        <v>117</v>
      </c>
      <c r="D104" s="37" t="s">
        <v>118</v>
      </c>
      <c r="E104" s="19" t="s">
        <v>420</v>
      </c>
      <c r="F104" s="38">
        <v>9851787</v>
      </c>
      <c r="G104" s="39">
        <v>45397</v>
      </c>
      <c r="H104" s="40" t="s">
        <v>208</v>
      </c>
      <c r="I104" s="41" t="s">
        <v>111</v>
      </c>
      <c r="J104" s="37" t="s">
        <v>223</v>
      </c>
      <c r="K104" s="67">
        <v>45415</v>
      </c>
      <c r="L104" s="38">
        <v>0.08</v>
      </c>
      <c r="O104" s="57" t="s">
        <v>30</v>
      </c>
      <c r="P104" s="57" t="s">
        <v>26</v>
      </c>
      <c r="Q104" s="58">
        <v>9732371</v>
      </c>
      <c r="R104" s="57" t="s">
        <v>556</v>
      </c>
      <c r="S104" s="74">
        <v>45415</v>
      </c>
      <c r="T104" s="60">
        <v>174000</v>
      </c>
      <c r="U104" s="58" t="s">
        <v>145</v>
      </c>
      <c r="V104" s="63" t="s">
        <v>27</v>
      </c>
      <c r="W104" s="69">
        <v>7.7429999999999999E-2</v>
      </c>
    </row>
    <row r="105" spans="2:23" x14ac:dyDescent="0.35">
      <c r="B105" s="18" t="s">
        <v>44</v>
      </c>
      <c r="C105" s="37" t="s">
        <v>117</v>
      </c>
      <c r="D105" s="37" t="s">
        <v>118</v>
      </c>
      <c r="E105" s="19" t="s">
        <v>421</v>
      </c>
      <c r="F105" s="38">
        <v>9336749</v>
      </c>
      <c r="G105" s="39">
        <v>45403</v>
      </c>
      <c r="H105" s="40" t="s">
        <v>15</v>
      </c>
      <c r="I105" s="41" t="s">
        <v>123</v>
      </c>
      <c r="J105" s="37" t="s">
        <v>123</v>
      </c>
      <c r="K105" s="67">
        <v>45417</v>
      </c>
      <c r="L105" s="38">
        <v>7.0000000000000007E-2</v>
      </c>
      <c r="O105" s="57" t="s">
        <v>33</v>
      </c>
      <c r="P105" s="57" t="s">
        <v>26</v>
      </c>
      <c r="Q105" s="58">
        <v>9844863</v>
      </c>
      <c r="R105" s="57" t="s">
        <v>557</v>
      </c>
      <c r="S105" s="74">
        <v>45415</v>
      </c>
      <c r="T105" s="60">
        <v>173595</v>
      </c>
      <c r="U105" s="58" t="s">
        <v>145</v>
      </c>
      <c r="V105" s="63" t="s">
        <v>27</v>
      </c>
      <c r="W105" s="69">
        <v>7.7249774999999993E-2</v>
      </c>
    </row>
    <row r="106" spans="2:23" x14ac:dyDescent="0.35">
      <c r="B106" s="18" t="s">
        <v>44</v>
      </c>
      <c r="C106" s="37" t="s">
        <v>117</v>
      </c>
      <c r="D106" s="37" t="s">
        <v>118</v>
      </c>
      <c r="E106" s="19" t="s">
        <v>324</v>
      </c>
      <c r="F106" s="38">
        <v>9896933</v>
      </c>
      <c r="G106" s="39">
        <v>45390</v>
      </c>
      <c r="H106" s="40" t="s">
        <v>209</v>
      </c>
      <c r="I106" s="41" t="s">
        <v>38</v>
      </c>
      <c r="J106" s="37" t="s">
        <v>37</v>
      </c>
      <c r="K106" s="67">
        <v>45411</v>
      </c>
      <c r="L106" s="38">
        <v>0.08</v>
      </c>
      <c r="O106" s="57" t="s">
        <v>101</v>
      </c>
      <c r="P106" s="57" t="s">
        <v>102</v>
      </c>
      <c r="Q106" s="58">
        <v>9658240</v>
      </c>
      <c r="R106" s="57" t="s">
        <v>317</v>
      </c>
      <c r="S106" s="74">
        <v>45416</v>
      </c>
      <c r="T106" s="60">
        <v>155000</v>
      </c>
      <c r="U106" s="58" t="s">
        <v>147</v>
      </c>
      <c r="V106" s="63" t="s">
        <v>23</v>
      </c>
      <c r="W106" s="69">
        <v>6.8974999999999995E-2</v>
      </c>
    </row>
    <row r="107" spans="2:23" x14ac:dyDescent="0.35">
      <c r="B107" s="18" t="s">
        <v>44</v>
      </c>
      <c r="C107" s="37" t="s">
        <v>117</v>
      </c>
      <c r="D107" s="37" t="s">
        <v>118</v>
      </c>
      <c r="E107" s="19" t="s">
        <v>422</v>
      </c>
      <c r="F107" s="38">
        <v>9413327</v>
      </c>
      <c r="G107" s="39">
        <v>45383</v>
      </c>
      <c r="H107" s="40" t="s">
        <v>27</v>
      </c>
      <c r="I107" s="41" t="s">
        <v>27</v>
      </c>
      <c r="J107" s="37" t="s">
        <v>27</v>
      </c>
      <c r="K107" s="67">
        <v>45413</v>
      </c>
      <c r="L107" s="38">
        <v>7.0000000000000007E-2</v>
      </c>
      <c r="O107" s="57" t="s">
        <v>118</v>
      </c>
      <c r="P107" s="57" t="s">
        <v>116</v>
      </c>
      <c r="Q107" s="58">
        <v>9770440</v>
      </c>
      <c r="R107" s="57" t="s">
        <v>558</v>
      </c>
      <c r="S107" s="74">
        <v>45411</v>
      </c>
      <c r="T107" s="60">
        <v>177000</v>
      </c>
      <c r="U107" s="58" t="s">
        <v>146</v>
      </c>
      <c r="V107" s="63" t="s">
        <v>15</v>
      </c>
      <c r="W107" s="69">
        <v>7.8765000000000002E-2</v>
      </c>
    </row>
    <row r="108" spans="2:23" x14ac:dyDescent="0.35">
      <c r="B108" s="18" t="s">
        <v>44</v>
      </c>
      <c r="C108" s="37" t="s">
        <v>117</v>
      </c>
      <c r="D108" s="37" t="s">
        <v>121</v>
      </c>
      <c r="E108" s="19" t="s">
        <v>289</v>
      </c>
      <c r="F108" s="38">
        <v>9831220</v>
      </c>
      <c r="G108" s="39">
        <v>45405</v>
      </c>
      <c r="H108" s="40" t="s">
        <v>208</v>
      </c>
      <c r="I108" s="41" t="s">
        <v>100</v>
      </c>
      <c r="J108" s="37" t="s">
        <v>423</v>
      </c>
      <c r="K108" s="67">
        <v>45416</v>
      </c>
      <c r="L108" s="38">
        <v>0.06</v>
      </c>
      <c r="O108" s="57" t="s">
        <v>120</v>
      </c>
      <c r="P108" s="57" t="s">
        <v>116</v>
      </c>
      <c r="Q108" s="58">
        <v>9760782</v>
      </c>
      <c r="R108" s="57" t="s">
        <v>559</v>
      </c>
      <c r="S108" s="74">
        <v>45413</v>
      </c>
      <c r="T108" s="60">
        <v>177000</v>
      </c>
      <c r="U108" s="58" t="s">
        <v>151</v>
      </c>
      <c r="V108" s="63" t="s">
        <v>15</v>
      </c>
      <c r="W108" s="69">
        <v>7.8765000000000002E-2</v>
      </c>
    </row>
    <row r="109" spans="2:23" x14ac:dyDescent="0.35">
      <c r="B109" s="18" t="s">
        <v>44</v>
      </c>
      <c r="C109" s="37" t="s">
        <v>117</v>
      </c>
      <c r="D109" s="37" t="s">
        <v>121</v>
      </c>
      <c r="E109" s="19" t="s">
        <v>424</v>
      </c>
      <c r="F109" s="38">
        <v>9810367</v>
      </c>
      <c r="G109" s="39">
        <v>45402</v>
      </c>
      <c r="H109" s="40" t="s">
        <v>209</v>
      </c>
      <c r="I109" s="41" t="s">
        <v>75</v>
      </c>
      <c r="J109" s="37" t="s">
        <v>158</v>
      </c>
      <c r="K109" s="67">
        <v>45415</v>
      </c>
      <c r="L109" s="38">
        <v>0.08</v>
      </c>
      <c r="O109" s="57" t="s">
        <v>227</v>
      </c>
      <c r="P109" s="57" t="s">
        <v>87</v>
      </c>
      <c r="Q109" s="58">
        <v>9770945</v>
      </c>
      <c r="R109" s="57" t="s">
        <v>497</v>
      </c>
      <c r="S109" s="74">
        <v>45412</v>
      </c>
      <c r="T109" s="60">
        <v>173400</v>
      </c>
      <c r="U109" s="58" t="s">
        <v>150</v>
      </c>
      <c r="V109" s="63" t="s">
        <v>27</v>
      </c>
      <c r="W109" s="69">
        <v>7.7162999999999995E-2</v>
      </c>
    </row>
    <row r="110" spans="2:23" x14ac:dyDescent="0.35">
      <c r="B110" s="18" t="s">
        <v>44</v>
      </c>
      <c r="C110" s="37" t="s">
        <v>117</v>
      </c>
      <c r="D110" s="37" t="s">
        <v>121</v>
      </c>
      <c r="E110" s="19" t="s">
        <v>425</v>
      </c>
      <c r="F110" s="38">
        <v>9915894</v>
      </c>
      <c r="G110" s="39">
        <v>45396</v>
      </c>
      <c r="H110" s="40" t="s">
        <v>15</v>
      </c>
      <c r="I110" s="41" t="s">
        <v>123</v>
      </c>
      <c r="J110" s="37" t="s">
        <v>123</v>
      </c>
      <c r="K110" s="67">
        <v>45412</v>
      </c>
      <c r="L110" s="38">
        <v>0.08</v>
      </c>
      <c r="O110" s="57" t="s">
        <v>101</v>
      </c>
      <c r="P110" s="57" t="s">
        <v>102</v>
      </c>
      <c r="Q110" s="58">
        <v>9397303</v>
      </c>
      <c r="R110" s="57" t="s">
        <v>560</v>
      </c>
      <c r="S110" s="74">
        <v>45416</v>
      </c>
      <c r="T110" s="60">
        <v>266000</v>
      </c>
      <c r="U110" s="58" t="s">
        <v>147</v>
      </c>
      <c r="V110" s="63" t="s">
        <v>23</v>
      </c>
      <c r="W110" s="69">
        <v>0.11837</v>
      </c>
    </row>
    <row r="111" spans="2:23" x14ac:dyDescent="0.35">
      <c r="B111" s="18" t="s">
        <v>44</v>
      </c>
      <c r="C111" s="37" t="s">
        <v>117</v>
      </c>
      <c r="D111" s="37" t="s">
        <v>241</v>
      </c>
      <c r="E111" s="19" t="s">
        <v>426</v>
      </c>
      <c r="F111" s="38">
        <v>9758844</v>
      </c>
      <c r="G111" s="39">
        <v>45387</v>
      </c>
      <c r="H111" s="40" t="s">
        <v>27</v>
      </c>
      <c r="I111" s="41" t="s">
        <v>27</v>
      </c>
      <c r="J111" s="37" t="s">
        <v>27</v>
      </c>
      <c r="K111" s="67">
        <v>45417</v>
      </c>
      <c r="L111" s="38">
        <v>7.0000000000000007E-2</v>
      </c>
      <c r="O111" s="57" t="s">
        <v>25</v>
      </c>
      <c r="P111" s="57" t="s">
        <v>26</v>
      </c>
      <c r="Q111" s="58">
        <v>9321770</v>
      </c>
      <c r="R111" s="57" t="s">
        <v>561</v>
      </c>
      <c r="S111" s="74">
        <v>45411</v>
      </c>
      <c r="T111" s="60">
        <v>145000</v>
      </c>
      <c r="U111" s="58" t="s">
        <v>146</v>
      </c>
      <c r="V111" s="63" t="s">
        <v>27</v>
      </c>
      <c r="W111" s="69">
        <v>6.4524999999999999E-2</v>
      </c>
    </row>
    <row r="112" spans="2:23" x14ac:dyDescent="0.35">
      <c r="B112" s="18" t="s">
        <v>44</v>
      </c>
      <c r="C112" s="37" t="s">
        <v>117</v>
      </c>
      <c r="D112" s="37" t="s">
        <v>241</v>
      </c>
      <c r="E112" s="19" t="s">
        <v>335</v>
      </c>
      <c r="F112" s="38">
        <v>9634086</v>
      </c>
      <c r="G112" s="39">
        <v>45407</v>
      </c>
      <c r="H112" s="40" t="s">
        <v>15</v>
      </c>
      <c r="I112" s="41" t="s">
        <v>123</v>
      </c>
      <c r="J112" s="37" t="s">
        <v>123</v>
      </c>
      <c r="K112" s="67">
        <v>45417</v>
      </c>
      <c r="L112" s="38">
        <v>7.0000000000000007E-2</v>
      </c>
      <c r="O112" s="57" t="s">
        <v>59</v>
      </c>
      <c r="P112" s="57" t="s">
        <v>58</v>
      </c>
      <c r="Q112" s="58">
        <v>9305116</v>
      </c>
      <c r="R112" s="57" t="s">
        <v>562</v>
      </c>
      <c r="S112" s="74">
        <v>45414</v>
      </c>
      <c r="T112" s="60">
        <v>145000</v>
      </c>
      <c r="U112" s="58" t="s">
        <v>149</v>
      </c>
      <c r="V112" s="63" t="s">
        <v>27</v>
      </c>
      <c r="W112" s="69">
        <v>6.4524999999999999E-2</v>
      </c>
    </row>
    <row r="113" spans="2:23" x14ac:dyDescent="0.35">
      <c r="B113" s="18" t="s">
        <v>44</v>
      </c>
      <c r="C113" s="37" t="s">
        <v>117</v>
      </c>
      <c r="D113" s="37" t="s">
        <v>241</v>
      </c>
      <c r="E113" s="19" t="s">
        <v>427</v>
      </c>
      <c r="F113" s="38">
        <v>9884174</v>
      </c>
      <c r="G113" s="39">
        <v>45385</v>
      </c>
      <c r="H113" s="40" t="s">
        <v>36</v>
      </c>
      <c r="I113" s="41" t="s">
        <v>57</v>
      </c>
      <c r="J113" s="37" t="s">
        <v>428</v>
      </c>
      <c r="K113" s="67">
        <v>45413</v>
      </c>
      <c r="L113" s="38">
        <v>0.08</v>
      </c>
      <c r="O113" s="57" t="s">
        <v>101</v>
      </c>
      <c r="P113" s="57" t="s">
        <v>102</v>
      </c>
      <c r="Q113" s="58">
        <v>9878876</v>
      </c>
      <c r="R113" s="57" t="s">
        <v>498</v>
      </c>
      <c r="S113" s="74">
        <v>45413</v>
      </c>
      <c r="T113" s="60">
        <v>174400</v>
      </c>
      <c r="U113" s="58" t="s">
        <v>151</v>
      </c>
      <c r="V113" s="63" t="s">
        <v>23</v>
      </c>
      <c r="W113" s="69">
        <v>7.7607999999999996E-2</v>
      </c>
    </row>
    <row r="114" spans="2:23" x14ac:dyDescent="0.35">
      <c r="B114" s="37" t="s">
        <v>44</v>
      </c>
      <c r="C114" s="37" t="s">
        <v>117</v>
      </c>
      <c r="D114" s="37" t="s">
        <v>241</v>
      </c>
      <c r="E114" s="37" t="s">
        <v>328</v>
      </c>
      <c r="F114" s="38">
        <v>9732369</v>
      </c>
      <c r="G114" s="39">
        <v>45379</v>
      </c>
      <c r="H114" s="37" t="s">
        <v>207</v>
      </c>
      <c r="I114" s="37" t="s">
        <v>109</v>
      </c>
      <c r="J114" s="37" t="s">
        <v>108</v>
      </c>
      <c r="K114" s="42">
        <v>45413</v>
      </c>
      <c r="L114" s="38">
        <v>0.06</v>
      </c>
      <c r="O114" s="57" t="s">
        <v>5</v>
      </c>
      <c r="P114" s="57" t="s">
        <v>99</v>
      </c>
      <c r="Q114" s="58">
        <v>9750660</v>
      </c>
      <c r="R114" s="57" t="s">
        <v>563</v>
      </c>
      <c r="S114" s="74">
        <v>45413</v>
      </c>
      <c r="T114" s="60">
        <v>172658</v>
      </c>
      <c r="U114" s="58" t="s">
        <v>151</v>
      </c>
      <c r="V114" s="63" t="s">
        <v>15</v>
      </c>
      <c r="W114" s="69">
        <v>7.6832810000000001E-2</v>
      </c>
    </row>
    <row r="115" spans="2:23" x14ac:dyDescent="0.35">
      <c r="B115" s="37" t="s">
        <v>44</v>
      </c>
      <c r="C115" s="37" t="s">
        <v>117</v>
      </c>
      <c r="D115" s="37" t="s">
        <v>429</v>
      </c>
      <c r="E115" s="37" t="s">
        <v>430</v>
      </c>
      <c r="F115" s="38">
        <v>9943853</v>
      </c>
      <c r="G115" s="39">
        <v>45401</v>
      </c>
      <c r="H115" s="37" t="s">
        <v>15</v>
      </c>
      <c r="I115" s="37" t="s">
        <v>123</v>
      </c>
      <c r="J115" s="37" t="s">
        <v>123</v>
      </c>
      <c r="K115" s="42">
        <v>45412</v>
      </c>
      <c r="L115" s="38">
        <v>0.08</v>
      </c>
      <c r="O115" s="57" t="s">
        <v>2</v>
      </c>
      <c r="P115" s="57" t="s">
        <v>217</v>
      </c>
      <c r="Q115" s="58">
        <v>9902926</v>
      </c>
      <c r="R115" s="57" t="s">
        <v>511</v>
      </c>
      <c r="S115" s="74">
        <v>45411</v>
      </c>
      <c r="T115" s="60">
        <v>174000</v>
      </c>
      <c r="U115" s="58" t="s">
        <v>146</v>
      </c>
      <c r="V115" s="63" t="s">
        <v>15</v>
      </c>
      <c r="W115" s="69">
        <v>7.7429999999999999E-2</v>
      </c>
    </row>
    <row r="116" spans="2:23" x14ac:dyDescent="0.35">
      <c r="B116" s="37" t="s">
        <v>44</v>
      </c>
      <c r="C116" s="37" t="s">
        <v>117</v>
      </c>
      <c r="D116" s="37" t="s">
        <v>119</v>
      </c>
      <c r="E116" s="37" t="s">
        <v>287</v>
      </c>
      <c r="F116" s="38">
        <v>9869306</v>
      </c>
      <c r="G116" s="39">
        <v>45387</v>
      </c>
      <c r="H116" s="37" t="s">
        <v>46</v>
      </c>
      <c r="I116" s="37" t="s">
        <v>45</v>
      </c>
      <c r="J116" s="37" t="s">
        <v>45</v>
      </c>
      <c r="K116" s="42">
        <v>45412</v>
      </c>
      <c r="L116" s="38">
        <v>0.08</v>
      </c>
      <c r="O116" s="57" t="s">
        <v>16</v>
      </c>
      <c r="P116" s="57" t="s">
        <v>17</v>
      </c>
      <c r="Q116" s="58">
        <v>9761267</v>
      </c>
      <c r="R116" s="57" t="s">
        <v>474</v>
      </c>
      <c r="S116" s="74">
        <v>45414</v>
      </c>
      <c r="T116" s="60">
        <v>170000</v>
      </c>
      <c r="U116" s="58" t="s">
        <v>149</v>
      </c>
      <c r="V116" s="63" t="s">
        <v>15</v>
      </c>
      <c r="W116" s="69">
        <v>7.5649999999999995E-2</v>
      </c>
    </row>
    <row r="117" spans="2:23" x14ac:dyDescent="0.35">
      <c r="B117" s="37" t="s">
        <v>44</v>
      </c>
      <c r="C117" s="37" t="s">
        <v>117</v>
      </c>
      <c r="D117" s="37" t="s">
        <v>120</v>
      </c>
      <c r="E117" s="37" t="s">
        <v>329</v>
      </c>
      <c r="F117" s="38">
        <v>9864928</v>
      </c>
      <c r="G117" s="39">
        <v>45373</v>
      </c>
      <c r="H117" s="37" t="s">
        <v>65</v>
      </c>
      <c r="I117" s="37" t="s">
        <v>27</v>
      </c>
      <c r="J117" s="37" t="s">
        <v>65</v>
      </c>
      <c r="K117" s="42">
        <v>45417</v>
      </c>
      <c r="L117" s="38">
        <v>0.08</v>
      </c>
      <c r="O117" s="57" t="s">
        <v>33</v>
      </c>
      <c r="P117" s="57" t="s">
        <v>26</v>
      </c>
      <c r="Q117" s="58">
        <v>9743875</v>
      </c>
      <c r="R117" s="57" t="s">
        <v>500</v>
      </c>
      <c r="S117" s="74">
        <v>45412</v>
      </c>
      <c r="T117" s="60">
        <v>155300</v>
      </c>
      <c r="U117" s="58" t="s">
        <v>150</v>
      </c>
      <c r="V117" s="63" t="s">
        <v>27</v>
      </c>
      <c r="W117" s="69">
        <v>6.9108500000000003E-2</v>
      </c>
    </row>
    <row r="118" spans="2:23" x14ac:dyDescent="0.35">
      <c r="B118" s="37" t="s">
        <v>44</v>
      </c>
      <c r="C118" s="37" t="s">
        <v>117</v>
      </c>
      <c r="D118" s="37" t="s">
        <v>120</v>
      </c>
      <c r="E118" s="37" t="s">
        <v>431</v>
      </c>
      <c r="F118" s="38">
        <v>9876660</v>
      </c>
      <c r="G118" s="39">
        <v>45367</v>
      </c>
      <c r="H118" s="37" t="s">
        <v>65</v>
      </c>
      <c r="I118" s="37" t="s">
        <v>27</v>
      </c>
      <c r="J118" s="37" t="s">
        <v>65</v>
      </c>
      <c r="K118" s="42">
        <v>45412</v>
      </c>
      <c r="L118" s="38">
        <v>0.08</v>
      </c>
      <c r="O118" s="57" t="s">
        <v>72</v>
      </c>
      <c r="P118" s="57" t="s">
        <v>71</v>
      </c>
      <c r="Q118" s="58">
        <v>9030814</v>
      </c>
      <c r="R118" s="57" t="s">
        <v>564</v>
      </c>
      <c r="S118" s="74">
        <v>45413</v>
      </c>
      <c r="T118" s="60">
        <v>130400</v>
      </c>
      <c r="U118" s="58" t="s">
        <v>151</v>
      </c>
      <c r="V118" s="63" t="s">
        <v>27</v>
      </c>
      <c r="W118" s="69">
        <v>5.8028000000000003E-2</v>
      </c>
    </row>
    <row r="119" spans="2:23" x14ac:dyDescent="0.35">
      <c r="B119" s="37" t="s">
        <v>44</v>
      </c>
      <c r="C119" s="37" t="s">
        <v>117</v>
      </c>
      <c r="D119" s="37" t="s">
        <v>120</v>
      </c>
      <c r="E119" s="37" t="s">
        <v>432</v>
      </c>
      <c r="F119" s="38">
        <v>9854363</v>
      </c>
      <c r="G119" s="39">
        <v>45386</v>
      </c>
      <c r="H119" s="37" t="s">
        <v>27</v>
      </c>
      <c r="I119" s="37" t="s">
        <v>27</v>
      </c>
      <c r="J119" s="37" t="s">
        <v>27</v>
      </c>
      <c r="K119" s="42">
        <v>45416</v>
      </c>
      <c r="L119" s="38">
        <v>0.08</v>
      </c>
      <c r="O119" s="57" t="s">
        <v>101</v>
      </c>
      <c r="P119" s="57" t="s">
        <v>102</v>
      </c>
      <c r="Q119" s="58">
        <v>9253703</v>
      </c>
      <c r="R119" s="57" t="s">
        <v>282</v>
      </c>
      <c r="S119" s="74">
        <v>45414.057099729944</v>
      </c>
      <c r="T119" s="60">
        <v>138076</v>
      </c>
      <c r="U119" s="58" t="s">
        <v>149</v>
      </c>
      <c r="V119" s="63" t="s">
        <v>23</v>
      </c>
      <c r="W119" s="69">
        <v>6.1443820000000003E-2</v>
      </c>
    </row>
    <row r="120" spans="2:23" x14ac:dyDescent="0.35">
      <c r="B120" s="37" t="s">
        <v>44</v>
      </c>
      <c r="C120" s="37" t="s">
        <v>117</v>
      </c>
      <c r="D120" s="37" t="s">
        <v>120</v>
      </c>
      <c r="E120" s="37" t="s">
        <v>433</v>
      </c>
      <c r="F120" s="38">
        <v>9721736</v>
      </c>
      <c r="G120" s="39">
        <v>45402</v>
      </c>
      <c r="H120" s="37" t="s">
        <v>209</v>
      </c>
      <c r="I120" s="37" t="s">
        <v>75</v>
      </c>
      <c r="J120" s="37" t="s">
        <v>242</v>
      </c>
      <c r="K120" s="42">
        <v>45416</v>
      </c>
      <c r="L120" s="38">
        <v>7.0000000000000007E-2</v>
      </c>
      <c r="O120" s="57" t="s">
        <v>160</v>
      </c>
      <c r="P120" s="57" t="s">
        <v>78</v>
      </c>
      <c r="Q120" s="58">
        <v>9339260</v>
      </c>
      <c r="R120" s="57" t="s">
        <v>503</v>
      </c>
      <c r="S120" s="74">
        <v>45412</v>
      </c>
      <c r="T120" s="60">
        <v>165500</v>
      </c>
      <c r="U120" s="58" t="s">
        <v>150</v>
      </c>
      <c r="V120" s="63" t="s">
        <v>15</v>
      </c>
      <c r="W120" s="69">
        <v>7.3647500000000005E-2</v>
      </c>
    </row>
    <row r="121" spans="2:23" x14ac:dyDescent="0.35">
      <c r="B121" s="37" t="s">
        <v>44</v>
      </c>
      <c r="C121" s="37" t="s">
        <v>117</v>
      </c>
      <c r="D121" s="37" t="s">
        <v>120</v>
      </c>
      <c r="E121" s="37" t="s">
        <v>301</v>
      </c>
      <c r="F121" s="38">
        <v>9761839</v>
      </c>
      <c r="G121" s="39">
        <v>45372</v>
      </c>
      <c r="H121" s="37" t="s">
        <v>65</v>
      </c>
      <c r="I121" s="37" t="s">
        <v>92</v>
      </c>
      <c r="J121" s="37" t="s">
        <v>91</v>
      </c>
      <c r="K121" s="42">
        <v>45415</v>
      </c>
      <c r="L121" s="38">
        <v>7.0000000000000007E-2</v>
      </c>
      <c r="O121" s="57" t="s">
        <v>121</v>
      </c>
      <c r="P121" s="57" t="s">
        <v>116</v>
      </c>
      <c r="Q121" s="58">
        <v>9369904</v>
      </c>
      <c r="R121" s="57" t="s">
        <v>565</v>
      </c>
      <c r="S121" s="74">
        <v>45416</v>
      </c>
      <c r="T121" s="60">
        <v>165500</v>
      </c>
      <c r="U121" s="58" t="s">
        <v>147</v>
      </c>
      <c r="V121" s="63" t="s">
        <v>15</v>
      </c>
      <c r="W121" s="69">
        <v>7.3647500000000005E-2</v>
      </c>
    </row>
    <row r="122" spans="2:23" x14ac:dyDescent="0.35">
      <c r="B122" s="37" t="s">
        <v>44</v>
      </c>
      <c r="C122" s="37" t="s">
        <v>117</v>
      </c>
      <c r="D122" s="37" t="s">
        <v>120</v>
      </c>
      <c r="E122" s="37" t="s">
        <v>297</v>
      </c>
      <c r="F122" s="38">
        <v>9902914</v>
      </c>
      <c r="G122" s="39">
        <v>45404</v>
      </c>
      <c r="H122" s="37" t="s">
        <v>209</v>
      </c>
      <c r="I122" s="37" t="s">
        <v>52</v>
      </c>
      <c r="J122" s="37" t="s">
        <v>54</v>
      </c>
      <c r="K122" s="42">
        <v>45416</v>
      </c>
      <c r="L122" s="38">
        <v>0.08</v>
      </c>
      <c r="O122" s="57" t="s">
        <v>72</v>
      </c>
      <c r="P122" s="57" t="s">
        <v>71</v>
      </c>
      <c r="Q122" s="58">
        <v>9321665</v>
      </c>
      <c r="R122" s="57" t="s">
        <v>306</v>
      </c>
      <c r="S122" s="74">
        <v>45417</v>
      </c>
      <c r="T122" s="60">
        <v>145130</v>
      </c>
      <c r="U122" s="58" t="s">
        <v>148</v>
      </c>
      <c r="V122" s="63" t="s">
        <v>27</v>
      </c>
      <c r="W122" s="69">
        <v>6.4582849999999997E-2</v>
      </c>
    </row>
    <row r="123" spans="2:23" x14ac:dyDescent="0.35">
      <c r="B123" s="37" t="s">
        <v>44</v>
      </c>
      <c r="C123" s="37" t="s">
        <v>117</v>
      </c>
      <c r="D123" s="37" t="s">
        <v>120</v>
      </c>
      <c r="E123" s="37" t="s">
        <v>434</v>
      </c>
      <c r="F123" s="38">
        <v>9922988</v>
      </c>
      <c r="G123" s="39">
        <v>45400</v>
      </c>
      <c r="H123" s="37" t="s">
        <v>208</v>
      </c>
      <c r="I123" s="37" t="s">
        <v>100</v>
      </c>
      <c r="J123" s="37" t="s">
        <v>435</v>
      </c>
      <c r="K123" s="42">
        <v>45413</v>
      </c>
      <c r="L123" s="38">
        <v>0.08</v>
      </c>
      <c r="O123" s="57" t="s">
        <v>72</v>
      </c>
      <c r="P123" s="57" t="s">
        <v>71</v>
      </c>
      <c r="Q123" s="58">
        <v>9329679</v>
      </c>
      <c r="R123" s="57" t="s">
        <v>370</v>
      </c>
      <c r="S123" s="74">
        <v>45415</v>
      </c>
      <c r="T123" s="60">
        <v>145894</v>
      </c>
      <c r="U123" s="58" t="s">
        <v>145</v>
      </c>
      <c r="V123" s="63" t="s">
        <v>27</v>
      </c>
      <c r="W123" s="69">
        <v>6.4922830000000001E-2</v>
      </c>
    </row>
    <row r="124" spans="2:23" x14ac:dyDescent="0.35">
      <c r="B124" s="37" t="s">
        <v>44</v>
      </c>
      <c r="C124" s="37" t="s">
        <v>117</v>
      </c>
      <c r="D124" s="37" t="s">
        <v>120</v>
      </c>
      <c r="E124" s="37" t="s">
        <v>436</v>
      </c>
      <c r="F124" s="38">
        <v>9946350</v>
      </c>
      <c r="G124" s="39">
        <v>45402</v>
      </c>
      <c r="H124" s="37" t="s">
        <v>209</v>
      </c>
      <c r="I124" s="37" t="s">
        <v>75</v>
      </c>
      <c r="J124" s="37" t="s">
        <v>158</v>
      </c>
      <c r="K124" s="42">
        <v>45412</v>
      </c>
      <c r="L124" s="38">
        <v>0.08</v>
      </c>
      <c r="O124" s="57" t="s">
        <v>72</v>
      </c>
      <c r="P124" s="57" t="s">
        <v>71</v>
      </c>
      <c r="Q124" s="58">
        <v>9331634</v>
      </c>
      <c r="R124" s="57" t="s">
        <v>246</v>
      </c>
      <c r="S124" s="74">
        <v>45413</v>
      </c>
      <c r="T124" s="60">
        <v>152944</v>
      </c>
      <c r="U124" s="61" t="s">
        <v>151</v>
      </c>
      <c r="V124" s="62" t="s">
        <v>27</v>
      </c>
      <c r="W124" s="63">
        <v>6.8060079999999995E-2</v>
      </c>
    </row>
    <row r="125" spans="2:23" x14ac:dyDescent="0.35">
      <c r="B125" s="37" t="s">
        <v>44</v>
      </c>
      <c r="C125" s="37" t="s">
        <v>117</v>
      </c>
      <c r="D125" s="37" t="s">
        <v>120</v>
      </c>
      <c r="E125" s="37" t="s">
        <v>437</v>
      </c>
      <c r="F125" s="38">
        <v>9946386</v>
      </c>
      <c r="G125" s="39">
        <v>45387</v>
      </c>
      <c r="H125" s="37" t="s">
        <v>27</v>
      </c>
      <c r="I125" s="37" t="s">
        <v>27</v>
      </c>
      <c r="J125" s="37" t="s">
        <v>27</v>
      </c>
      <c r="K125" s="42">
        <v>45417</v>
      </c>
      <c r="L125" s="38">
        <v>7.0000000000000007E-2</v>
      </c>
      <c r="O125" s="57" t="s">
        <v>72</v>
      </c>
      <c r="P125" s="57" t="s">
        <v>71</v>
      </c>
      <c r="Q125" s="58">
        <v>9714276</v>
      </c>
      <c r="R125" s="57" t="s">
        <v>566</v>
      </c>
      <c r="S125" s="74">
        <v>45415</v>
      </c>
      <c r="T125" s="60">
        <v>159800</v>
      </c>
      <c r="U125" s="61" t="s">
        <v>145</v>
      </c>
      <c r="V125" s="62" t="s">
        <v>27</v>
      </c>
      <c r="W125" s="63">
        <v>7.1110999999999994E-2</v>
      </c>
    </row>
    <row r="126" spans="2:23" x14ac:dyDescent="0.35">
      <c r="B126" s="37" t="s">
        <v>44</v>
      </c>
      <c r="C126" s="37" t="s">
        <v>117</v>
      </c>
      <c r="D126" s="37" t="s">
        <v>120</v>
      </c>
      <c r="E126" s="37" t="s">
        <v>438</v>
      </c>
      <c r="F126" s="38">
        <v>9253715</v>
      </c>
      <c r="G126" s="39">
        <v>45385</v>
      </c>
      <c r="H126" s="37" t="s">
        <v>27</v>
      </c>
      <c r="I126" s="37" t="s">
        <v>27</v>
      </c>
      <c r="J126" s="37" t="s">
        <v>27</v>
      </c>
      <c r="K126" s="42">
        <v>45415</v>
      </c>
      <c r="L126" s="38">
        <v>0.06</v>
      </c>
      <c r="O126" s="57" t="s">
        <v>505</v>
      </c>
      <c r="P126" s="57" t="s">
        <v>71</v>
      </c>
      <c r="Q126" s="58">
        <v>9714290</v>
      </c>
      <c r="R126" s="57" t="s">
        <v>504</v>
      </c>
      <c r="S126" s="74">
        <v>45412</v>
      </c>
      <c r="T126" s="60">
        <v>162000</v>
      </c>
      <c r="U126" s="61" t="s">
        <v>150</v>
      </c>
      <c r="V126" s="62" t="s">
        <v>27</v>
      </c>
      <c r="W126" s="63">
        <v>7.2090000000000001E-2</v>
      </c>
    </row>
    <row r="127" spans="2:23" x14ac:dyDescent="0.35">
      <c r="B127" s="37" t="s">
        <v>21</v>
      </c>
      <c r="C127" s="37" t="s">
        <v>50</v>
      </c>
      <c r="D127" s="37" t="s">
        <v>230</v>
      </c>
      <c r="E127" s="37" t="s">
        <v>439</v>
      </c>
      <c r="F127" s="38">
        <v>9680190</v>
      </c>
      <c r="G127" s="39">
        <v>45390</v>
      </c>
      <c r="H127" s="37" t="s">
        <v>36</v>
      </c>
      <c r="I127" s="37" t="s">
        <v>57</v>
      </c>
      <c r="J127" s="37" t="s">
        <v>440</v>
      </c>
      <c r="K127" s="42">
        <v>45411</v>
      </c>
      <c r="L127" s="38">
        <v>0.06</v>
      </c>
      <c r="O127" s="57" t="s">
        <v>72</v>
      </c>
      <c r="P127" s="57" t="s">
        <v>71</v>
      </c>
      <c r="Q127" s="58">
        <v>9583677</v>
      </c>
      <c r="R127" s="57" t="s">
        <v>567</v>
      </c>
      <c r="S127" s="74">
        <v>45415.979081083722</v>
      </c>
      <c r="T127" s="60">
        <v>147200</v>
      </c>
      <c r="U127" s="61" t="s">
        <v>145</v>
      </c>
      <c r="V127" s="62" t="s">
        <v>27</v>
      </c>
      <c r="W127" s="63">
        <v>6.5504000000000007E-2</v>
      </c>
    </row>
    <row r="128" spans="2:23" x14ac:dyDescent="0.35">
      <c r="B128" s="37" t="s">
        <v>21</v>
      </c>
      <c r="C128" s="37" t="s">
        <v>77</v>
      </c>
      <c r="D128" s="37" t="s">
        <v>76</v>
      </c>
      <c r="E128" s="37" t="s">
        <v>441</v>
      </c>
      <c r="F128" s="38">
        <v>9216303</v>
      </c>
      <c r="G128" s="39">
        <v>45403</v>
      </c>
      <c r="H128" s="37" t="s">
        <v>209</v>
      </c>
      <c r="I128" s="37" t="s">
        <v>52</v>
      </c>
      <c r="J128" s="37" t="s">
        <v>51</v>
      </c>
      <c r="K128" s="42">
        <v>45414</v>
      </c>
      <c r="L128" s="38">
        <v>0.05</v>
      </c>
      <c r="O128" s="57" t="s">
        <v>119</v>
      </c>
      <c r="P128" s="57" t="s">
        <v>116</v>
      </c>
      <c r="Q128" s="58">
        <v>9791200</v>
      </c>
      <c r="R128" s="57" t="s">
        <v>568</v>
      </c>
      <c r="S128" s="74">
        <v>45415</v>
      </c>
      <c r="T128" s="60">
        <v>180000</v>
      </c>
      <c r="U128" s="61" t="s">
        <v>145</v>
      </c>
      <c r="V128" s="62" t="s">
        <v>15</v>
      </c>
      <c r="W128" s="63">
        <v>8.0100000000000005E-2</v>
      </c>
    </row>
    <row r="129" spans="2:24" x14ac:dyDescent="0.35">
      <c r="B129" s="37" t="s">
        <v>21</v>
      </c>
      <c r="C129" s="37" t="s">
        <v>77</v>
      </c>
      <c r="D129" s="37" t="s">
        <v>76</v>
      </c>
      <c r="E129" s="37" t="s">
        <v>442</v>
      </c>
      <c r="F129" s="38">
        <v>9750220</v>
      </c>
      <c r="G129" s="39">
        <v>45393</v>
      </c>
      <c r="H129" s="37" t="s">
        <v>23</v>
      </c>
      <c r="I129" s="37" t="s">
        <v>70</v>
      </c>
      <c r="J129" s="37" t="s">
        <v>323</v>
      </c>
      <c r="K129" s="42">
        <v>45411</v>
      </c>
      <c r="L129" s="38">
        <v>0.08</v>
      </c>
      <c r="O129" s="57" t="s">
        <v>101</v>
      </c>
      <c r="P129" s="57" t="s">
        <v>102</v>
      </c>
      <c r="Q129" s="58">
        <v>9693161</v>
      </c>
      <c r="R129" s="57" t="s">
        <v>247</v>
      </c>
      <c r="S129" s="74">
        <v>45413</v>
      </c>
      <c r="T129" s="60">
        <v>174000</v>
      </c>
      <c r="U129" s="61" t="s">
        <v>151</v>
      </c>
      <c r="V129" s="62" t="s">
        <v>23</v>
      </c>
      <c r="W129" s="63">
        <v>7.7429999999999999E-2</v>
      </c>
    </row>
    <row r="130" spans="2:24" x14ac:dyDescent="0.35">
      <c r="B130" s="37" t="s">
        <v>21</v>
      </c>
      <c r="C130" s="37" t="s">
        <v>77</v>
      </c>
      <c r="D130" s="37" t="s">
        <v>76</v>
      </c>
      <c r="E130" s="37" t="s">
        <v>443</v>
      </c>
      <c r="F130" s="38">
        <v>9948695</v>
      </c>
      <c r="G130" s="39">
        <v>45378</v>
      </c>
      <c r="H130" s="37" t="s">
        <v>65</v>
      </c>
      <c r="I130" s="37" t="s">
        <v>27</v>
      </c>
      <c r="J130" s="37" t="s">
        <v>65</v>
      </c>
      <c r="K130" s="42">
        <v>45412</v>
      </c>
      <c r="L130" s="38">
        <v>7.0000000000000007E-2</v>
      </c>
      <c r="O130" s="57" t="s">
        <v>429</v>
      </c>
      <c r="P130" s="57" t="s">
        <v>116</v>
      </c>
      <c r="Q130" s="58">
        <v>9902902</v>
      </c>
      <c r="R130" s="57" t="s">
        <v>510</v>
      </c>
      <c r="S130" s="74">
        <v>45412</v>
      </c>
      <c r="T130" s="60">
        <v>174000</v>
      </c>
      <c r="U130" s="61" t="s">
        <v>150</v>
      </c>
      <c r="V130" s="62" t="s">
        <v>15</v>
      </c>
      <c r="W130" s="63">
        <v>7.7429999999999999E-2</v>
      </c>
    </row>
    <row r="131" spans="2:24" x14ac:dyDescent="0.35">
      <c r="B131" s="37" t="s">
        <v>21</v>
      </c>
      <c r="C131" s="37" t="s">
        <v>77</v>
      </c>
      <c r="D131" s="37" t="s">
        <v>76</v>
      </c>
      <c r="E131" s="37" t="s">
        <v>444</v>
      </c>
      <c r="F131" s="38">
        <v>9917555</v>
      </c>
      <c r="G131" s="39">
        <v>45397</v>
      </c>
      <c r="H131" s="37" t="s">
        <v>15</v>
      </c>
      <c r="I131" s="37" t="s">
        <v>123</v>
      </c>
      <c r="J131" s="37" t="s">
        <v>123</v>
      </c>
      <c r="K131" s="42">
        <v>45411</v>
      </c>
      <c r="L131" s="38">
        <v>0.08</v>
      </c>
      <c r="O131" s="57" t="s">
        <v>59</v>
      </c>
      <c r="P131" s="57" t="s">
        <v>58</v>
      </c>
      <c r="Q131" s="58">
        <v>9791212</v>
      </c>
      <c r="R131" s="57" t="s">
        <v>569</v>
      </c>
      <c r="S131" s="74">
        <v>45415</v>
      </c>
      <c r="T131" s="60">
        <v>177000</v>
      </c>
      <c r="U131" s="61" t="s">
        <v>145</v>
      </c>
      <c r="V131" s="62" t="s">
        <v>27</v>
      </c>
      <c r="W131" s="63">
        <v>7.8765000000000002E-2</v>
      </c>
    </row>
    <row r="132" spans="2:24" x14ac:dyDescent="0.35">
      <c r="B132" s="37" t="s">
        <v>215</v>
      </c>
      <c r="C132" s="37" t="s">
        <v>206</v>
      </c>
      <c r="D132" s="37" t="s">
        <v>218</v>
      </c>
      <c r="E132" s="37" t="s">
        <v>445</v>
      </c>
      <c r="F132" s="38">
        <v>9766542</v>
      </c>
      <c r="G132" s="39">
        <v>45402</v>
      </c>
      <c r="H132" s="37" t="s">
        <v>65</v>
      </c>
      <c r="I132" s="37" t="s">
        <v>27</v>
      </c>
      <c r="J132" s="37" t="s">
        <v>65</v>
      </c>
      <c r="K132" s="42">
        <v>45413</v>
      </c>
      <c r="L132" s="38">
        <v>0.06</v>
      </c>
      <c r="O132" s="57" t="s">
        <v>19</v>
      </c>
      <c r="P132" s="57" t="s">
        <v>20</v>
      </c>
      <c r="Q132" s="57">
        <v>9482299</v>
      </c>
      <c r="R132" s="57" t="s">
        <v>570</v>
      </c>
      <c r="S132" s="74">
        <v>45417</v>
      </c>
      <c r="T132" s="60">
        <v>160500</v>
      </c>
      <c r="U132" s="61" t="s">
        <v>148</v>
      </c>
      <c r="V132" s="62" t="s">
        <v>15</v>
      </c>
      <c r="W132" s="63">
        <v>7.14225E-2</v>
      </c>
    </row>
    <row r="133" spans="2:24" x14ac:dyDescent="0.35">
      <c r="B133" s="37" t="s">
        <v>215</v>
      </c>
      <c r="C133" s="37" t="s">
        <v>206</v>
      </c>
      <c r="D133" s="37" t="s">
        <v>218</v>
      </c>
      <c r="E133" s="37" t="s">
        <v>288</v>
      </c>
      <c r="F133" s="38">
        <v>9825439</v>
      </c>
      <c r="G133" s="39">
        <v>45378</v>
      </c>
      <c r="H133" s="37" t="s">
        <v>65</v>
      </c>
      <c r="I133" s="37" t="s">
        <v>27</v>
      </c>
      <c r="J133" s="37" t="s">
        <v>65</v>
      </c>
      <c r="K133" s="42">
        <v>45412</v>
      </c>
      <c r="L133" s="38">
        <v>0.06</v>
      </c>
      <c r="O133" s="57" t="s">
        <v>72</v>
      </c>
      <c r="P133" s="57" t="s">
        <v>71</v>
      </c>
      <c r="Q133" s="57">
        <v>9330745</v>
      </c>
      <c r="R133" s="57" t="s">
        <v>371</v>
      </c>
      <c r="S133" s="74">
        <v>45413</v>
      </c>
      <c r="T133" s="60">
        <v>145394</v>
      </c>
      <c r="U133" s="58" t="s">
        <v>151</v>
      </c>
      <c r="V133" s="62" t="s">
        <v>27</v>
      </c>
      <c r="W133" s="63">
        <v>6.470033E-2</v>
      </c>
    </row>
    <row r="134" spans="2:24" x14ac:dyDescent="0.35">
      <c r="B134" s="37" t="s">
        <v>207</v>
      </c>
      <c r="C134" s="37" t="s">
        <v>41</v>
      </c>
      <c r="D134" s="37" t="s">
        <v>40</v>
      </c>
      <c r="E134" s="37" t="s">
        <v>446</v>
      </c>
      <c r="F134" s="38">
        <v>9496305</v>
      </c>
      <c r="G134" s="39">
        <v>45401</v>
      </c>
      <c r="H134" s="37" t="s">
        <v>65</v>
      </c>
      <c r="I134" s="37" t="s">
        <v>64</v>
      </c>
      <c r="J134" s="37" t="s">
        <v>221</v>
      </c>
      <c r="K134" s="42">
        <v>45411</v>
      </c>
      <c r="L134" s="38">
        <v>0.06</v>
      </c>
      <c r="O134" s="57" t="s">
        <v>101</v>
      </c>
      <c r="P134" s="57" t="s">
        <v>102</v>
      </c>
      <c r="Q134" s="57">
        <v>9403657</v>
      </c>
      <c r="R134" s="57" t="s">
        <v>571</v>
      </c>
      <c r="S134" s="74">
        <v>45414.855524899904</v>
      </c>
      <c r="T134" s="60">
        <v>147000</v>
      </c>
      <c r="U134" s="58" t="s">
        <v>149</v>
      </c>
      <c r="V134" s="62" t="s">
        <v>23</v>
      </c>
      <c r="W134" s="63">
        <v>6.5415000000000001E-2</v>
      </c>
    </row>
    <row r="135" spans="2:24" x14ac:dyDescent="0.35">
      <c r="B135" s="37" t="s">
        <v>207</v>
      </c>
      <c r="C135" s="37" t="s">
        <v>58</v>
      </c>
      <c r="D135" s="37" t="s">
        <v>60</v>
      </c>
      <c r="E135" s="37" t="s">
        <v>236</v>
      </c>
      <c r="F135" s="38">
        <v>9187356</v>
      </c>
      <c r="G135" s="39">
        <v>45405</v>
      </c>
      <c r="H135" s="37" t="s">
        <v>207</v>
      </c>
      <c r="I135" s="37" t="s">
        <v>58</v>
      </c>
      <c r="J135" s="37" t="s">
        <v>447</v>
      </c>
      <c r="K135" s="42">
        <v>45411</v>
      </c>
      <c r="L135" s="38">
        <v>1E-3</v>
      </c>
      <c r="O135" s="57" t="s">
        <v>113</v>
      </c>
      <c r="P135" s="57" t="s">
        <v>112</v>
      </c>
      <c r="Q135" s="57">
        <v>9074652</v>
      </c>
      <c r="R135" s="57" t="s">
        <v>507</v>
      </c>
      <c r="S135" s="74">
        <v>45412</v>
      </c>
      <c r="T135" s="60">
        <v>137000</v>
      </c>
      <c r="U135" s="58" t="s">
        <v>150</v>
      </c>
      <c r="V135" s="62" t="s">
        <v>23</v>
      </c>
      <c r="W135" s="63">
        <v>6.0964999999999998E-2</v>
      </c>
    </row>
    <row r="136" spans="2:24" x14ac:dyDescent="0.35">
      <c r="B136" s="37" t="s">
        <v>207</v>
      </c>
      <c r="C136" s="37" t="s">
        <v>58</v>
      </c>
      <c r="D136" s="37" t="s">
        <v>234</v>
      </c>
      <c r="E136" s="37" t="s">
        <v>361</v>
      </c>
      <c r="F136" s="38">
        <v>9018555</v>
      </c>
      <c r="G136" s="39">
        <v>45409</v>
      </c>
      <c r="H136" s="37" t="s">
        <v>65</v>
      </c>
      <c r="I136" s="37" t="s">
        <v>92</v>
      </c>
      <c r="J136" s="37" t="s">
        <v>93</v>
      </c>
      <c r="K136" s="42">
        <v>45416</v>
      </c>
      <c r="L136" s="38">
        <v>0.05</v>
      </c>
      <c r="O136" s="57" t="s">
        <v>119</v>
      </c>
      <c r="P136" s="57" t="s">
        <v>116</v>
      </c>
      <c r="Q136" s="57">
        <v>9627954</v>
      </c>
      <c r="R136" s="57" t="s">
        <v>340</v>
      </c>
      <c r="S136" s="74">
        <v>45413</v>
      </c>
      <c r="T136" s="60">
        <v>155900</v>
      </c>
      <c r="U136" s="58" t="s">
        <v>151</v>
      </c>
      <c r="V136" s="62" t="s">
        <v>15</v>
      </c>
      <c r="W136" s="63">
        <v>6.9375500000000007E-2</v>
      </c>
    </row>
    <row r="137" spans="2:24" x14ac:dyDescent="0.35">
      <c r="B137" s="37" t="s">
        <v>207</v>
      </c>
      <c r="C137" s="37" t="s">
        <v>58</v>
      </c>
      <c r="D137" s="37" t="s">
        <v>59</v>
      </c>
      <c r="E137" s="37" t="s">
        <v>264</v>
      </c>
      <c r="F137" s="38">
        <v>9349007</v>
      </c>
      <c r="G137" s="39">
        <v>45403</v>
      </c>
      <c r="H137" s="37" t="s">
        <v>65</v>
      </c>
      <c r="I137" s="37" t="s">
        <v>64</v>
      </c>
      <c r="J137" s="37" t="s">
        <v>67</v>
      </c>
      <c r="K137" s="42">
        <v>45411</v>
      </c>
      <c r="L137" s="38">
        <v>7.0000000000000007E-2</v>
      </c>
      <c r="O137" s="57" t="s">
        <v>25</v>
      </c>
      <c r="P137" s="57" t="s">
        <v>26</v>
      </c>
      <c r="Q137" s="57">
        <v>9369899</v>
      </c>
      <c r="R137" s="57" t="s">
        <v>508</v>
      </c>
      <c r="S137" s="74">
        <v>45413</v>
      </c>
      <c r="T137" s="60">
        <v>165500</v>
      </c>
      <c r="U137" s="58" t="s">
        <v>151</v>
      </c>
      <c r="V137" s="62" t="s">
        <v>27</v>
      </c>
      <c r="W137" s="63">
        <v>7.3647500000000005E-2</v>
      </c>
    </row>
    <row r="138" spans="2:24" x14ac:dyDescent="0.35">
      <c r="B138" s="37" t="s">
        <v>207</v>
      </c>
      <c r="C138" s="37" t="s">
        <v>58</v>
      </c>
      <c r="D138" s="37" t="s">
        <v>59</v>
      </c>
      <c r="E138" s="37" t="s">
        <v>448</v>
      </c>
      <c r="F138" s="38">
        <v>9333632</v>
      </c>
      <c r="G138" s="39">
        <v>45394</v>
      </c>
      <c r="H138" s="37" t="s">
        <v>65</v>
      </c>
      <c r="I138" s="37" t="s">
        <v>92</v>
      </c>
      <c r="J138" s="37" t="s">
        <v>449</v>
      </c>
      <c r="K138" s="42">
        <v>45412</v>
      </c>
      <c r="L138" s="38">
        <v>7.0000000000000007E-2</v>
      </c>
      <c r="O138" s="57" t="s">
        <v>4</v>
      </c>
      <c r="P138" s="57" t="s">
        <v>26</v>
      </c>
      <c r="Q138" s="57">
        <v>9627485</v>
      </c>
      <c r="R138" s="57" t="s">
        <v>572</v>
      </c>
      <c r="S138" s="74">
        <v>45417</v>
      </c>
      <c r="T138" s="60">
        <v>159800</v>
      </c>
      <c r="U138" s="58" t="s">
        <v>148</v>
      </c>
      <c r="V138" s="62" t="s">
        <v>27</v>
      </c>
      <c r="W138" s="63">
        <v>7.1110999999999994E-2</v>
      </c>
    </row>
    <row r="139" spans="2:24" x14ac:dyDescent="0.35">
      <c r="B139" s="37" t="s">
        <v>207</v>
      </c>
      <c r="C139" s="37" t="s">
        <v>58</v>
      </c>
      <c r="D139" s="37" t="s">
        <v>59</v>
      </c>
      <c r="E139" s="37" t="s">
        <v>364</v>
      </c>
      <c r="F139" s="38">
        <v>9264910</v>
      </c>
      <c r="G139" s="39">
        <v>45407</v>
      </c>
      <c r="H139" s="37" t="s">
        <v>65</v>
      </c>
      <c r="I139" s="37" t="s">
        <v>27</v>
      </c>
      <c r="J139" s="37" t="s">
        <v>65</v>
      </c>
      <c r="K139" s="42">
        <v>45415</v>
      </c>
      <c r="L139" s="38">
        <v>0.06</v>
      </c>
      <c r="O139" s="57" t="s">
        <v>72</v>
      </c>
      <c r="P139" s="57" t="s">
        <v>71</v>
      </c>
      <c r="Q139" s="57">
        <v>9636747</v>
      </c>
      <c r="R139" s="57" t="s">
        <v>283</v>
      </c>
      <c r="S139" s="74">
        <v>45414</v>
      </c>
      <c r="T139" s="60">
        <v>159800</v>
      </c>
      <c r="U139" s="58" t="s">
        <v>149</v>
      </c>
      <c r="V139" s="62" t="s">
        <v>27</v>
      </c>
      <c r="W139" s="63">
        <v>7.1110999999999994E-2</v>
      </c>
    </row>
    <row r="140" spans="2:24" x14ac:dyDescent="0.35">
      <c r="B140" s="37" t="s">
        <v>207</v>
      </c>
      <c r="C140" s="37" t="s">
        <v>71</v>
      </c>
      <c r="D140" s="37" t="s">
        <v>72</v>
      </c>
      <c r="E140" s="37" t="s">
        <v>357</v>
      </c>
      <c r="F140" s="38">
        <v>9265500</v>
      </c>
      <c r="G140" s="39">
        <v>45404</v>
      </c>
      <c r="H140" s="37" t="s">
        <v>65</v>
      </c>
      <c r="I140" s="37" t="s">
        <v>64</v>
      </c>
      <c r="J140" s="37" t="s">
        <v>225</v>
      </c>
      <c r="K140" s="42">
        <v>45411</v>
      </c>
      <c r="L140" s="38">
        <v>0.06</v>
      </c>
      <c r="O140" s="57" t="s">
        <v>118</v>
      </c>
      <c r="P140" s="57" t="s">
        <v>116</v>
      </c>
      <c r="Q140" s="57">
        <v>9879674</v>
      </c>
      <c r="R140" s="57" t="s">
        <v>509</v>
      </c>
      <c r="S140" s="74">
        <v>45413</v>
      </c>
      <c r="T140" s="60">
        <v>169932</v>
      </c>
      <c r="U140" s="58" t="s">
        <v>150</v>
      </c>
      <c r="V140" s="62" t="s">
        <v>15</v>
      </c>
      <c r="W140" s="63">
        <v>7.5619740000000005E-2</v>
      </c>
    </row>
    <row r="141" spans="2:24" x14ac:dyDescent="0.35">
      <c r="B141" s="37" t="s">
        <v>207</v>
      </c>
      <c r="C141" s="37" t="s">
        <v>71</v>
      </c>
      <c r="D141" s="37" t="s">
        <v>72</v>
      </c>
      <c r="E141" s="37" t="s">
        <v>362</v>
      </c>
      <c r="F141" s="38">
        <v>9905978</v>
      </c>
      <c r="G141" s="39">
        <v>45409</v>
      </c>
      <c r="H141" s="37" t="s">
        <v>65</v>
      </c>
      <c r="I141" s="37" t="s">
        <v>83</v>
      </c>
      <c r="J141" s="37" t="s">
        <v>450</v>
      </c>
      <c r="K141" s="42">
        <v>45415</v>
      </c>
      <c r="L141" s="38">
        <v>0.04</v>
      </c>
      <c r="O141" s="57"/>
      <c r="P141" s="57"/>
      <c r="Q141" s="57"/>
      <c r="R141" s="57"/>
      <c r="S141" s="59"/>
      <c r="T141" s="60"/>
      <c r="U141" s="58"/>
      <c r="V141" s="62"/>
      <c r="W141" s="63"/>
      <c r="X141" s="54"/>
    </row>
    <row r="142" spans="2:24" x14ac:dyDescent="0.35">
      <c r="B142" s="37" t="s">
        <v>207</v>
      </c>
      <c r="C142" s="37" t="s">
        <v>71</v>
      </c>
      <c r="D142" s="37" t="s">
        <v>72</v>
      </c>
      <c r="E142" s="37" t="s">
        <v>368</v>
      </c>
      <c r="F142" s="38">
        <v>9030802</v>
      </c>
      <c r="G142" s="39">
        <v>45406</v>
      </c>
      <c r="H142" s="37" t="s">
        <v>65</v>
      </c>
      <c r="I142" s="37" t="s">
        <v>64</v>
      </c>
      <c r="J142" s="37" t="s">
        <v>225</v>
      </c>
      <c r="K142" s="42">
        <v>45417</v>
      </c>
      <c r="L142" s="38">
        <v>0.06</v>
      </c>
      <c r="O142" s="57"/>
      <c r="P142" s="57"/>
      <c r="Q142" s="57"/>
      <c r="R142" s="57"/>
      <c r="S142" s="59"/>
      <c r="T142" s="60"/>
      <c r="U142" s="58"/>
      <c r="V142" s="62"/>
      <c r="W142" s="63"/>
      <c r="X142" s="54"/>
    </row>
    <row r="143" spans="2:24" x14ac:dyDescent="0.35">
      <c r="B143" s="37" t="s">
        <v>207</v>
      </c>
      <c r="C143" s="37" t="s">
        <v>71</v>
      </c>
      <c r="D143" s="37" t="s">
        <v>72</v>
      </c>
      <c r="E143" s="37" t="s">
        <v>369</v>
      </c>
      <c r="F143" s="38">
        <v>9030826</v>
      </c>
      <c r="G143" s="39">
        <v>45407</v>
      </c>
      <c r="H143" s="37" t="s">
        <v>65</v>
      </c>
      <c r="I143" s="37" t="s">
        <v>27</v>
      </c>
      <c r="J143" s="37" t="s">
        <v>65</v>
      </c>
      <c r="K143" s="42">
        <v>45414</v>
      </c>
      <c r="L143" s="38">
        <v>0.06</v>
      </c>
      <c r="O143" s="57"/>
      <c r="P143" s="57"/>
      <c r="Q143" s="57"/>
      <c r="R143" s="57"/>
      <c r="S143" s="59"/>
      <c r="T143" s="60"/>
      <c r="U143" s="58"/>
      <c r="V143" s="62"/>
      <c r="W143" s="63"/>
      <c r="X143" s="54"/>
    </row>
    <row r="144" spans="2:24" x14ac:dyDescent="0.35">
      <c r="B144" s="37" t="s">
        <v>207</v>
      </c>
      <c r="C144" s="37" t="s">
        <v>71</v>
      </c>
      <c r="D144" s="37" t="s">
        <v>72</v>
      </c>
      <c r="E144" s="37" t="s">
        <v>451</v>
      </c>
      <c r="F144" s="38">
        <v>9030838</v>
      </c>
      <c r="G144" s="39">
        <v>45399</v>
      </c>
      <c r="H144" s="37" t="s">
        <v>65</v>
      </c>
      <c r="I144" s="37" t="s">
        <v>92</v>
      </c>
      <c r="J144" s="37" t="s">
        <v>253</v>
      </c>
      <c r="K144" s="42">
        <v>45411</v>
      </c>
      <c r="L144" s="38">
        <v>0.06</v>
      </c>
      <c r="O144" s="57"/>
      <c r="P144" s="57"/>
      <c r="Q144" s="57"/>
      <c r="R144" s="57"/>
      <c r="S144" s="59"/>
      <c r="T144" s="60"/>
      <c r="U144" s="58"/>
      <c r="V144" s="62"/>
      <c r="W144" s="63"/>
      <c r="X144" s="54"/>
    </row>
    <row r="145" spans="2:25" x14ac:dyDescent="0.35">
      <c r="B145" s="37" t="s">
        <v>207</v>
      </c>
      <c r="C145" s="37" t="s">
        <v>71</v>
      </c>
      <c r="D145" s="37" t="s">
        <v>72</v>
      </c>
      <c r="E145" s="37" t="s">
        <v>252</v>
      </c>
      <c r="F145" s="38">
        <v>9624914</v>
      </c>
      <c r="G145" s="39">
        <v>45403</v>
      </c>
      <c r="H145" s="37" t="s">
        <v>207</v>
      </c>
      <c r="I145" s="37" t="s">
        <v>278</v>
      </c>
      <c r="J145" s="37" t="s">
        <v>452</v>
      </c>
      <c r="K145" s="42">
        <v>45411</v>
      </c>
      <c r="L145" s="38">
        <v>0.03</v>
      </c>
      <c r="O145" s="57"/>
      <c r="P145" s="57"/>
      <c r="Q145" s="57"/>
      <c r="R145" s="57"/>
      <c r="S145" s="59"/>
      <c r="T145" s="60"/>
      <c r="U145" s="58"/>
      <c r="V145" s="62"/>
      <c r="W145" s="63"/>
    </row>
    <row r="146" spans="2:25" x14ac:dyDescent="0.35">
      <c r="B146" s="37" t="s">
        <v>207</v>
      </c>
      <c r="C146" s="37" t="s">
        <v>71</v>
      </c>
      <c r="D146" s="37" t="s">
        <v>244</v>
      </c>
      <c r="E146" s="37" t="s">
        <v>258</v>
      </c>
      <c r="F146" s="38">
        <v>9714305</v>
      </c>
      <c r="G146" s="39">
        <v>45406</v>
      </c>
      <c r="H146" s="37" t="s">
        <v>65</v>
      </c>
      <c r="I146" s="37" t="s">
        <v>83</v>
      </c>
      <c r="J146" s="37" t="s">
        <v>305</v>
      </c>
      <c r="K146" s="42">
        <v>45413</v>
      </c>
      <c r="L146" s="38">
        <v>7.0000000000000007E-2</v>
      </c>
      <c r="O146" s="57"/>
      <c r="P146" s="57"/>
      <c r="Q146" s="57"/>
      <c r="R146" s="57"/>
      <c r="S146" s="59"/>
      <c r="T146" s="60"/>
      <c r="U146" s="58"/>
      <c r="V146" s="62"/>
      <c r="W146" s="63"/>
    </row>
    <row r="147" spans="2:25" x14ac:dyDescent="0.35">
      <c r="B147" s="37" t="s">
        <v>207</v>
      </c>
      <c r="C147" s="37" t="s">
        <v>82</v>
      </c>
      <c r="D147" s="37" t="s">
        <v>81</v>
      </c>
      <c r="E147" s="37" t="s">
        <v>367</v>
      </c>
      <c r="F147" s="38">
        <v>9613135</v>
      </c>
      <c r="G147" s="39">
        <v>45403</v>
      </c>
      <c r="H147" s="37" t="s">
        <v>65</v>
      </c>
      <c r="I147" s="37" t="s">
        <v>83</v>
      </c>
      <c r="J147" s="37" t="s">
        <v>453</v>
      </c>
      <c r="K147" s="42">
        <v>45415</v>
      </c>
      <c r="L147" s="38">
        <v>7.0000000000000007E-2</v>
      </c>
      <c r="O147" s="57"/>
      <c r="P147" s="57"/>
      <c r="Q147" s="57"/>
      <c r="R147" s="57"/>
      <c r="S147" s="59"/>
      <c r="T147" s="60"/>
      <c r="U147" s="58"/>
      <c r="V147" s="62"/>
      <c r="W147" s="63"/>
    </row>
    <row r="148" spans="2:25" x14ac:dyDescent="0.35">
      <c r="B148" s="37" t="s">
        <v>207</v>
      </c>
      <c r="C148" s="37" t="s">
        <v>82</v>
      </c>
      <c r="D148" s="37" t="s">
        <v>81</v>
      </c>
      <c r="E148" s="37" t="s">
        <v>454</v>
      </c>
      <c r="F148" s="38">
        <v>9915909</v>
      </c>
      <c r="G148" s="39">
        <v>45401</v>
      </c>
      <c r="H148" s="37" t="s">
        <v>65</v>
      </c>
      <c r="I148" s="37" t="s">
        <v>83</v>
      </c>
      <c r="J148" s="37" t="s">
        <v>83</v>
      </c>
      <c r="K148" s="42">
        <v>45412</v>
      </c>
      <c r="L148" s="38">
        <v>0.08</v>
      </c>
      <c r="O148" s="57"/>
      <c r="P148" s="57"/>
      <c r="Q148" s="57"/>
      <c r="R148" s="57"/>
      <c r="S148" s="59"/>
      <c r="T148" s="60"/>
      <c r="U148" s="58"/>
      <c r="V148" s="62"/>
      <c r="W148" s="63"/>
    </row>
    <row r="149" spans="2:25" x14ac:dyDescent="0.35">
      <c r="B149" s="37" t="s">
        <v>209</v>
      </c>
      <c r="C149" s="37" t="s">
        <v>38</v>
      </c>
      <c r="D149" s="37" t="s">
        <v>37</v>
      </c>
      <c r="E149" s="37" t="s">
        <v>455</v>
      </c>
      <c r="F149" s="38">
        <v>9629586</v>
      </c>
      <c r="G149" s="39">
        <v>45379</v>
      </c>
      <c r="H149" s="37" t="s">
        <v>65</v>
      </c>
      <c r="I149" s="37" t="s">
        <v>27</v>
      </c>
      <c r="J149" s="37" t="s">
        <v>65</v>
      </c>
      <c r="K149" s="42">
        <v>45414</v>
      </c>
      <c r="L149" s="38">
        <v>7.0000000000000007E-2</v>
      </c>
      <c r="O149" s="57"/>
      <c r="P149" s="57"/>
      <c r="Q149" s="57"/>
      <c r="R149" s="57"/>
      <c r="S149" s="59"/>
      <c r="T149" s="60"/>
      <c r="U149" s="58"/>
      <c r="V149" s="62"/>
      <c r="W149" s="63"/>
    </row>
    <row r="150" spans="2:25" x14ac:dyDescent="0.35">
      <c r="B150" s="37" t="s">
        <v>209</v>
      </c>
      <c r="C150" s="37" t="s">
        <v>78</v>
      </c>
      <c r="D150" s="37" t="s">
        <v>160</v>
      </c>
      <c r="E150" s="37" t="s">
        <v>456</v>
      </c>
      <c r="F150" s="38">
        <v>9275335</v>
      </c>
      <c r="G150" s="39">
        <v>45409</v>
      </c>
      <c r="H150" s="37" t="s">
        <v>209</v>
      </c>
      <c r="I150" s="37" t="s">
        <v>212</v>
      </c>
      <c r="J150" s="37" t="s">
        <v>327</v>
      </c>
      <c r="K150" s="42">
        <v>45417</v>
      </c>
      <c r="L150" s="38">
        <v>0.06</v>
      </c>
      <c r="O150" s="57"/>
      <c r="P150" s="57"/>
      <c r="Q150" s="57"/>
      <c r="R150" s="57"/>
      <c r="S150" s="59"/>
      <c r="T150" s="60"/>
      <c r="U150" s="58"/>
      <c r="V150" s="62"/>
      <c r="W150" s="63"/>
      <c r="X150" s="53"/>
      <c r="Y150" s="53"/>
    </row>
    <row r="151" spans="2:25" x14ac:dyDescent="0.35">
      <c r="B151" s="37" t="s">
        <v>209</v>
      </c>
      <c r="C151" s="37" t="s">
        <v>98</v>
      </c>
      <c r="D151" s="37" t="s">
        <v>5</v>
      </c>
      <c r="E151" s="37" t="s">
        <v>457</v>
      </c>
      <c r="F151" s="38">
        <v>9768394</v>
      </c>
      <c r="G151" s="39">
        <v>45404</v>
      </c>
      <c r="H151" s="37" t="s">
        <v>15</v>
      </c>
      <c r="I151" s="37" t="s">
        <v>123</v>
      </c>
      <c r="J151" s="37" t="s">
        <v>123</v>
      </c>
      <c r="K151" s="42">
        <v>45414</v>
      </c>
      <c r="L151" s="38">
        <v>0.08</v>
      </c>
      <c r="O151" s="57"/>
      <c r="P151" s="57"/>
      <c r="Q151" s="57"/>
      <c r="R151" s="57"/>
      <c r="S151" s="59"/>
      <c r="T151" s="60"/>
      <c r="U151" s="58"/>
      <c r="V151" s="62"/>
      <c r="W151" s="63"/>
      <c r="X151" s="53"/>
      <c r="Y151" s="53"/>
    </row>
    <row r="152" spans="2:25" x14ac:dyDescent="0.35">
      <c r="B152" s="37" t="s">
        <v>209</v>
      </c>
      <c r="C152" s="37" t="s">
        <v>98</v>
      </c>
      <c r="D152" s="37" t="s">
        <v>5</v>
      </c>
      <c r="E152" s="37" t="s">
        <v>334</v>
      </c>
      <c r="F152" s="38">
        <v>9768368</v>
      </c>
      <c r="G152" s="39">
        <v>45406</v>
      </c>
      <c r="H152" s="37" t="s">
        <v>15</v>
      </c>
      <c r="I152" s="37" t="s">
        <v>123</v>
      </c>
      <c r="J152" s="37" t="s">
        <v>123</v>
      </c>
      <c r="K152" s="67">
        <v>45416</v>
      </c>
      <c r="L152" s="38">
        <v>0.08</v>
      </c>
      <c r="O152" s="57"/>
      <c r="P152" s="57"/>
      <c r="Q152" s="57"/>
      <c r="R152" s="57"/>
      <c r="S152" s="59"/>
      <c r="T152" s="60"/>
      <c r="U152" s="58"/>
      <c r="V152" s="62"/>
      <c r="W152" s="63"/>
      <c r="X152" s="53"/>
      <c r="Y152" s="53"/>
    </row>
    <row r="153" spans="2:25" x14ac:dyDescent="0.35">
      <c r="B153" s="37" t="s">
        <v>209</v>
      </c>
      <c r="C153" s="37" t="s">
        <v>98</v>
      </c>
      <c r="D153" s="37" t="s">
        <v>5</v>
      </c>
      <c r="E153" s="37" t="s">
        <v>331</v>
      </c>
      <c r="F153" s="38">
        <v>9737187</v>
      </c>
      <c r="G153" s="39">
        <v>45407</v>
      </c>
      <c r="H153" s="37" t="s">
        <v>209</v>
      </c>
      <c r="I153" s="37" t="s">
        <v>38</v>
      </c>
      <c r="J153" s="37" t="s">
        <v>37</v>
      </c>
      <c r="K153" s="67">
        <v>45414</v>
      </c>
      <c r="L153" s="38">
        <v>7.0000000000000007E-2</v>
      </c>
      <c r="O153" s="57"/>
      <c r="P153" s="57"/>
      <c r="Q153" s="57"/>
      <c r="R153" s="57"/>
      <c r="S153" s="59"/>
      <c r="T153" s="60"/>
      <c r="U153" s="58"/>
      <c r="V153" s="62"/>
      <c r="W153" s="63"/>
      <c r="X153" s="53"/>
      <c r="Y153" s="53"/>
    </row>
    <row r="154" spans="2:25" x14ac:dyDescent="0.35">
      <c r="B154" s="37" t="s">
        <v>209</v>
      </c>
      <c r="C154" s="37" t="s">
        <v>98</v>
      </c>
      <c r="D154" s="37" t="s">
        <v>5</v>
      </c>
      <c r="E154" s="37" t="s">
        <v>458</v>
      </c>
      <c r="F154" s="38">
        <v>9750749</v>
      </c>
      <c r="G154" s="39">
        <v>45403</v>
      </c>
      <c r="H154" s="37" t="s">
        <v>15</v>
      </c>
      <c r="I154" s="37" t="s">
        <v>123</v>
      </c>
      <c r="J154" s="37" t="s">
        <v>123</v>
      </c>
      <c r="K154" s="67">
        <v>45413</v>
      </c>
      <c r="L154" s="38">
        <v>0.08</v>
      </c>
      <c r="O154" s="57"/>
      <c r="P154" s="57"/>
      <c r="Q154" s="57"/>
      <c r="R154" s="57"/>
      <c r="S154" s="59"/>
      <c r="T154" s="60"/>
      <c r="U154" s="58"/>
      <c r="V154" s="62"/>
      <c r="W154" s="63"/>
      <c r="X154" s="53"/>
      <c r="Y154" s="53"/>
    </row>
    <row r="155" spans="2:25" x14ac:dyDescent="0.35">
      <c r="B155" s="37" t="s">
        <v>209</v>
      </c>
      <c r="C155" s="37" t="s">
        <v>98</v>
      </c>
      <c r="D155" s="37" t="s">
        <v>5</v>
      </c>
      <c r="E155" s="37" t="s">
        <v>459</v>
      </c>
      <c r="F155" s="38">
        <v>9750658</v>
      </c>
      <c r="G155" s="39">
        <v>45397</v>
      </c>
      <c r="H155" s="37" t="s">
        <v>15</v>
      </c>
      <c r="I155" s="37" t="s">
        <v>123</v>
      </c>
      <c r="J155" s="37" t="s">
        <v>123</v>
      </c>
      <c r="K155" s="67">
        <v>45412</v>
      </c>
      <c r="L155" s="38">
        <v>7.0000000000000007E-2</v>
      </c>
      <c r="O155" s="57"/>
      <c r="P155" s="57"/>
      <c r="Q155" s="57"/>
      <c r="R155" s="57"/>
      <c r="S155" s="59"/>
      <c r="T155" s="60"/>
      <c r="U155" s="58"/>
      <c r="V155" s="62"/>
      <c r="W155" s="63"/>
    </row>
    <row r="156" spans="2:25" x14ac:dyDescent="0.35">
      <c r="B156" s="37" t="s">
        <v>209</v>
      </c>
      <c r="C156" s="37" t="s">
        <v>98</v>
      </c>
      <c r="D156" s="37" t="s">
        <v>5</v>
      </c>
      <c r="E156" s="37" t="s">
        <v>460</v>
      </c>
      <c r="F156" s="38">
        <v>9750737</v>
      </c>
      <c r="G156" s="39">
        <v>45409</v>
      </c>
      <c r="H156" s="37" t="s">
        <v>209</v>
      </c>
      <c r="I156" s="37" t="s">
        <v>52</v>
      </c>
      <c r="J156" s="37" t="s">
        <v>53</v>
      </c>
      <c r="K156" s="67">
        <v>45417</v>
      </c>
      <c r="L156" s="38">
        <v>0.08</v>
      </c>
      <c r="O156" s="57"/>
      <c r="P156" s="57"/>
      <c r="Q156" s="57"/>
      <c r="R156" s="57"/>
      <c r="S156" s="59"/>
      <c r="T156" s="60"/>
      <c r="U156" s="58"/>
      <c r="V156" s="62"/>
      <c r="W156" s="63"/>
    </row>
    <row r="157" spans="2:25" x14ac:dyDescent="0.35">
      <c r="F157" s="38"/>
      <c r="G157" s="39"/>
      <c r="K157" s="67"/>
      <c r="O157" s="57"/>
      <c r="P157" s="57"/>
      <c r="Q157" s="57"/>
      <c r="R157" s="57"/>
      <c r="S157" s="59"/>
      <c r="T157" s="60"/>
      <c r="U157" s="58"/>
      <c r="V157" s="62"/>
      <c r="W157" s="63"/>
    </row>
    <row r="158" spans="2:25" x14ac:dyDescent="0.35">
      <c r="F158" s="38"/>
      <c r="G158" s="39"/>
      <c r="K158" s="67"/>
      <c r="O158" s="57"/>
      <c r="P158" s="57"/>
      <c r="Q158" s="57"/>
      <c r="R158" s="57"/>
      <c r="S158" s="59"/>
      <c r="T158" s="60"/>
      <c r="U158" s="58"/>
      <c r="V158" s="62"/>
      <c r="W158" s="63"/>
    </row>
    <row r="159" spans="2:25" x14ac:dyDescent="0.35">
      <c r="F159" s="38"/>
      <c r="G159" s="39"/>
      <c r="K159" s="67"/>
      <c r="O159" s="57"/>
      <c r="P159" s="57"/>
      <c r="Q159" s="57"/>
      <c r="R159" s="57"/>
      <c r="S159" s="59"/>
      <c r="T159" s="60"/>
      <c r="U159" s="58"/>
      <c r="V159" s="62"/>
      <c r="W159" s="63"/>
    </row>
    <row r="160" spans="2:25" x14ac:dyDescent="0.35">
      <c r="F160" s="38"/>
      <c r="G160" s="39"/>
      <c r="K160" s="67"/>
      <c r="O160" s="57"/>
      <c r="P160" s="57"/>
      <c r="Q160" s="57"/>
      <c r="R160" s="57"/>
      <c r="S160" s="59"/>
      <c r="T160" s="60"/>
      <c r="U160" s="58"/>
      <c r="V160" s="62"/>
      <c r="W160" s="63"/>
    </row>
    <row r="161" spans="6:23" x14ac:dyDescent="0.35">
      <c r="F161" s="38"/>
      <c r="G161" s="39"/>
      <c r="K161" s="39"/>
      <c r="O161" s="57"/>
      <c r="P161" s="57"/>
      <c r="Q161" s="57"/>
      <c r="R161" s="57"/>
      <c r="S161" s="59"/>
      <c r="T161" s="60"/>
      <c r="U161" s="58"/>
      <c r="V161" s="62"/>
      <c r="W161" s="63"/>
    </row>
    <row r="162" spans="6:23" x14ac:dyDescent="0.35">
      <c r="F162" s="38"/>
      <c r="G162" s="39"/>
      <c r="K162" s="39"/>
      <c r="O162" s="57"/>
      <c r="P162" s="57"/>
      <c r="Q162" s="57"/>
      <c r="R162" s="57"/>
      <c r="S162" s="59"/>
      <c r="T162" s="60"/>
      <c r="U162" s="58"/>
      <c r="V162" s="62"/>
      <c r="W162" s="63"/>
    </row>
    <row r="163" spans="6:23" x14ac:dyDescent="0.35">
      <c r="F163" s="38"/>
      <c r="G163" s="39"/>
      <c r="K163" s="39"/>
      <c r="O163" s="57"/>
      <c r="P163" s="57"/>
      <c r="Q163" s="57"/>
      <c r="R163" s="57"/>
      <c r="S163" s="59"/>
      <c r="T163" s="60"/>
      <c r="U163" s="58"/>
      <c r="V163" s="62"/>
      <c r="W163" s="63"/>
    </row>
    <row r="164" spans="6:23" x14ac:dyDescent="0.35">
      <c r="F164" s="38"/>
      <c r="G164" s="39"/>
      <c r="K164" s="39"/>
      <c r="O164" s="57"/>
      <c r="P164" s="57"/>
      <c r="Q164" s="57"/>
      <c r="R164" s="57"/>
      <c r="S164" s="59"/>
      <c r="T164" s="60"/>
      <c r="U164" s="58"/>
      <c r="V164" s="62"/>
      <c r="W164" s="63"/>
    </row>
    <row r="165" spans="6:23" x14ac:dyDescent="0.35">
      <c r="F165" s="38"/>
      <c r="G165" s="39"/>
      <c r="K165" s="39"/>
      <c r="O165" s="57"/>
      <c r="P165" s="57"/>
      <c r="Q165" s="57"/>
      <c r="R165" s="57"/>
      <c r="S165" s="59"/>
      <c r="T165" s="60"/>
      <c r="U165" s="58"/>
      <c r="V165" s="62"/>
      <c r="W165" s="63"/>
    </row>
    <row r="166" spans="6:23" x14ac:dyDescent="0.35">
      <c r="F166" s="38"/>
      <c r="G166" s="39"/>
      <c r="K166" s="39"/>
      <c r="O166" s="57"/>
      <c r="P166" s="57"/>
      <c r="Q166" s="57"/>
      <c r="R166" s="57"/>
      <c r="S166" s="59"/>
      <c r="T166" s="60"/>
      <c r="U166" s="58"/>
      <c r="V166" s="62"/>
      <c r="W166" s="63"/>
    </row>
    <row r="167" spans="6:23" x14ac:dyDescent="0.35">
      <c r="F167" s="38"/>
      <c r="G167" s="39"/>
      <c r="K167" s="39"/>
      <c r="O167" s="57"/>
      <c r="P167" s="57"/>
      <c r="Q167" s="57"/>
      <c r="R167" s="57"/>
      <c r="S167" s="59"/>
      <c r="T167" s="60"/>
      <c r="U167" s="58"/>
      <c r="V167" s="62"/>
      <c r="W167" s="63"/>
    </row>
    <row r="168" spans="6:23" x14ac:dyDescent="0.35">
      <c r="F168" s="38"/>
      <c r="G168" s="39"/>
      <c r="K168" s="39"/>
      <c r="O168" s="57"/>
      <c r="P168" s="57"/>
      <c r="Q168" s="57"/>
      <c r="R168" s="57"/>
      <c r="S168" s="59"/>
      <c r="T168" s="60"/>
      <c r="U168" s="58"/>
      <c r="V168" s="62"/>
      <c r="W168" s="63"/>
    </row>
    <row r="169" spans="6:23" x14ac:dyDescent="0.35">
      <c r="F169" s="38"/>
      <c r="G169" s="39"/>
      <c r="K169" s="39"/>
      <c r="O169" s="57"/>
      <c r="P169" s="57"/>
      <c r="Q169" s="57"/>
      <c r="R169" s="57"/>
      <c r="S169" s="59"/>
      <c r="T169" s="60"/>
      <c r="U169" s="58"/>
      <c r="V169" s="62"/>
      <c r="W169" s="63"/>
    </row>
    <row r="170" spans="6:23" x14ac:dyDescent="0.35">
      <c r="F170" s="38"/>
      <c r="G170" s="39"/>
      <c r="K170" s="39"/>
      <c r="O170" s="57"/>
      <c r="P170" s="57"/>
      <c r="Q170" s="57"/>
      <c r="R170" s="57"/>
      <c r="S170" s="59"/>
      <c r="T170" s="60"/>
      <c r="U170" s="58"/>
      <c r="V170" s="62"/>
      <c r="W170" s="63"/>
    </row>
    <row r="171" spans="6:23" x14ac:dyDescent="0.35">
      <c r="F171" s="38"/>
      <c r="G171" s="39"/>
      <c r="K171" s="39"/>
      <c r="O171" s="57"/>
      <c r="P171" s="57"/>
      <c r="Q171" s="57"/>
      <c r="R171" s="57"/>
      <c r="S171" s="59"/>
      <c r="T171" s="60"/>
      <c r="U171" s="58"/>
      <c r="V171" s="62"/>
      <c r="W171" s="63"/>
    </row>
    <row r="172" spans="6:23" x14ac:dyDescent="0.35">
      <c r="F172" s="38"/>
      <c r="G172" s="39"/>
      <c r="K172" s="39"/>
      <c r="O172" s="57"/>
      <c r="P172" s="57"/>
      <c r="Q172" s="57"/>
      <c r="R172" s="57"/>
      <c r="S172" s="59"/>
      <c r="T172" s="60"/>
      <c r="U172" s="58"/>
      <c r="V172" s="62"/>
      <c r="W172" s="63"/>
    </row>
    <row r="173" spans="6:23" x14ac:dyDescent="0.35">
      <c r="F173" s="38"/>
      <c r="G173" s="39"/>
      <c r="K173" s="39"/>
      <c r="O173" s="57"/>
      <c r="P173" s="57"/>
      <c r="Q173" s="57"/>
      <c r="R173" s="57"/>
      <c r="S173" s="59"/>
      <c r="T173" s="60"/>
      <c r="U173" s="58"/>
      <c r="V173" s="62"/>
      <c r="W173" s="63"/>
    </row>
    <row r="174" spans="6:23" x14ac:dyDescent="0.35">
      <c r="F174" s="38"/>
      <c r="G174" s="39"/>
      <c r="K174" s="39"/>
      <c r="O174" s="57"/>
      <c r="P174" s="57"/>
      <c r="Q174" s="57"/>
      <c r="R174" s="57"/>
      <c r="S174" s="59"/>
      <c r="T174" s="60"/>
      <c r="U174" s="58"/>
      <c r="V174" s="62"/>
      <c r="W174" s="63"/>
    </row>
    <row r="175" spans="6:23" x14ac:dyDescent="0.35">
      <c r="F175" s="38"/>
      <c r="G175" s="39"/>
      <c r="K175" s="39"/>
      <c r="O175" s="57"/>
      <c r="P175" s="57"/>
      <c r="Q175" s="57"/>
      <c r="R175" s="57"/>
      <c r="S175" s="59"/>
      <c r="T175" s="60"/>
      <c r="U175" s="58"/>
      <c r="V175" s="62"/>
      <c r="W175" s="63"/>
    </row>
    <row r="176" spans="6:23" x14ac:dyDescent="0.35">
      <c r="F176" s="38"/>
      <c r="G176" s="39"/>
      <c r="K176" s="39"/>
      <c r="O176" s="57"/>
      <c r="P176" s="57"/>
      <c r="Q176" s="57"/>
      <c r="R176" s="57"/>
      <c r="S176" s="59"/>
      <c r="T176" s="60"/>
      <c r="U176" s="58"/>
      <c r="V176" s="62"/>
      <c r="W176" s="63"/>
    </row>
    <row r="177" spans="6:23" x14ac:dyDescent="0.35">
      <c r="F177" s="38"/>
      <c r="G177" s="39"/>
      <c r="K177" s="39"/>
      <c r="O177" s="57"/>
      <c r="P177" s="57"/>
      <c r="Q177" s="57"/>
      <c r="R177" s="57"/>
      <c r="S177" s="59"/>
      <c r="T177" s="60"/>
      <c r="U177" s="58"/>
      <c r="V177" s="62"/>
      <c r="W177" s="63"/>
    </row>
    <row r="178" spans="6:23" x14ac:dyDescent="0.35">
      <c r="F178" s="38"/>
      <c r="G178" s="39"/>
      <c r="K178" s="39"/>
      <c r="O178" s="57"/>
      <c r="P178" s="57"/>
      <c r="Q178" s="57"/>
      <c r="R178" s="57"/>
      <c r="S178" s="59"/>
      <c r="T178" s="60"/>
      <c r="U178" s="58"/>
      <c r="V178" s="62"/>
      <c r="W178" s="63"/>
    </row>
    <row r="179" spans="6:23" x14ac:dyDescent="0.35">
      <c r="F179" s="38"/>
      <c r="G179" s="39"/>
      <c r="K179" s="39"/>
      <c r="O179" s="57"/>
      <c r="P179" s="57"/>
      <c r="Q179" s="57"/>
      <c r="R179" s="57"/>
      <c r="S179" s="59"/>
      <c r="T179" s="60"/>
      <c r="U179" s="58"/>
      <c r="V179" s="62"/>
      <c r="W179" s="63"/>
    </row>
    <row r="180" spans="6:23" x14ac:dyDescent="0.35">
      <c r="F180" s="38"/>
      <c r="G180" s="39"/>
      <c r="K180" s="39"/>
      <c r="O180" s="57"/>
      <c r="P180" s="57"/>
      <c r="Q180" s="57"/>
      <c r="R180" s="57"/>
      <c r="S180" s="59"/>
      <c r="T180" s="60"/>
      <c r="U180" s="58"/>
      <c r="V180" s="62"/>
      <c r="W180" s="63"/>
    </row>
    <row r="181" spans="6:23" x14ac:dyDescent="0.35">
      <c r="F181" s="38"/>
      <c r="G181" s="39"/>
      <c r="K181" s="39"/>
      <c r="O181" s="57"/>
      <c r="P181" s="57"/>
      <c r="Q181" s="57"/>
      <c r="R181" s="57"/>
      <c r="S181" s="59"/>
      <c r="T181" s="60"/>
      <c r="U181" s="58"/>
      <c r="V181" s="62"/>
      <c r="W181" s="63"/>
    </row>
    <row r="182" spans="6:23" x14ac:dyDescent="0.35">
      <c r="F182" s="38"/>
      <c r="G182" s="39"/>
      <c r="K182" s="39"/>
      <c r="O182" s="57"/>
      <c r="P182" s="57"/>
      <c r="Q182" s="57"/>
      <c r="R182" s="57"/>
      <c r="S182" s="59"/>
      <c r="T182" s="60"/>
      <c r="U182" s="58"/>
      <c r="V182" s="62"/>
      <c r="W182" s="63"/>
    </row>
    <row r="183" spans="6:23" x14ac:dyDescent="0.35">
      <c r="F183" s="38"/>
      <c r="G183" s="39"/>
      <c r="K183" s="39"/>
      <c r="O183" s="57"/>
      <c r="P183" s="57"/>
      <c r="Q183" s="57"/>
      <c r="R183" s="57"/>
      <c r="S183" s="59"/>
      <c r="T183" s="60"/>
      <c r="U183" s="58"/>
      <c r="V183" s="62"/>
      <c r="W183" s="63"/>
    </row>
    <row r="184" spans="6:23" x14ac:dyDescent="0.35">
      <c r="F184" s="38"/>
      <c r="G184" s="39"/>
      <c r="K184" s="39"/>
      <c r="O184" s="57"/>
      <c r="P184" s="57"/>
      <c r="Q184" s="57"/>
      <c r="R184" s="57"/>
      <c r="S184" s="59"/>
      <c r="T184" s="60"/>
      <c r="U184" s="58"/>
      <c r="V184" s="62"/>
      <c r="W184" s="63"/>
    </row>
    <row r="185" spans="6:23" x14ac:dyDescent="0.35">
      <c r="F185" s="38"/>
      <c r="G185" s="39"/>
      <c r="K185" s="39"/>
      <c r="O185" s="57"/>
      <c r="P185" s="57"/>
      <c r="Q185" s="57"/>
      <c r="R185" s="57"/>
      <c r="S185" s="59"/>
      <c r="T185" s="60"/>
      <c r="U185" s="58"/>
      <c r="V185" s="62"/>
      <c r="W185" s="63"/>
    </row>
    <row r="186" spans="6:23" x14ac:dyDescent="0.35">
      <c r="F186" s="38"/>
      <c r="G186" s="39"/>
      <c r="K186" s="39"/>
      <c r="O186" s="57"/>
      <c r="P186" s="57"/>
      <c r="Q186" s="57"/>
      <c r="R186" s="57"/>
      <c r="S186" s="59"/>
      <c r="T186" s="60"/>
      <c r="U186" s="58"/>
      <c r="V186" s="62"/>
      <c r="W186" s="63"/>
    </row>
    <row r="187" spans="6:23" x14ac:dyDescent="0.35">
      <c r="F187" s="38"/>
      <c r="G187" s="39"/>
      <c r="K187" s="39"/>
      <c r="O187" s="57"/>
      <c r="P187" s="57"/>
      <c r="Q187" s="57"/>
      <c r="R187" s="57"/>
      <c r="S187" s="59"/>
      <c r="T187" s="60"/>
      <c r="U187" s="58"/>
      <c r="V187" s="62"/>
      <c r="W187" s="63"/>
    </row>
    <row r="188" spans="6:23" x14ac:dyDescent="0.35">
      <c r="F188" s="38"/>
      <c r="G188" s="39"/>
      <c r="K188" s="39"/>
      <c r="O188" s="57"/>
      <c r="P188" s="57"/>
      <c r="Q188" s="57"/>
      <c r="R188" s="57"/>
      <c r="S188" s="59"/>
      <c r="T188" s="60"/>
      <c r="U188" s="58"/>
      <c r="V188" s="62"/>
      <c r="W188" s="63"/>
    </row>
    <row r="189" spans="6:23" x14ac:dyDescent="0.35">
      <c r="F189" s="38"/>
      <c r="G189" s="39"/>
      <c r="K189" s="39"/>
      <c r="O189" s="57"/>
      <c r="P189" s="57"/>
      <c r="Q189" s="57"/>
      <c r="R189" s="57"/>
      <c r="S189" s="59"/>
      <c r="T189" s="60"/>
      <c r="U189" s="58"/>
      <c r="V189" s="62"/>
      <c r="W189" s="63"/>
    </row>
    <row r="190" spans="6:23" x14ac:dyDescent="0.35">
      <c r="F190" s="38"/>
      <c r="G190" s="39"/>
      <c r="K190" s="39"/>
      <c r="O190" s="57"/>
      <c r="P190" s="57"/>
      <c r="Q190" s="57"/>
      <c r="R190" s="57"/>
      <c r="S190" s="59"/>
      <c r="T190" s="60"/>
      <c r="U190" s="58"/>
      <c r="V190" s="62"/>
      <c r="W190" s="63"/>
    </row>
    <row r="191" spans="6:23" x14ac:dyDescent="0.35">
      <c r="F191" s="38"/>
      <c r="G191" s="39"/>
      <c r="K191" s="39"/>
      <c r="O191" s="57"/>
      <c r="P191" s="57"/>
      <c r="Q191" s="57"/>
      <c r="R191" s="57"/>
      <c r="S191" s="59"/>
      <c r="T191" s="60"/>
      <c r="U191" s="58"/>
      <c r="V191" s="62"/>
      <c r="W191" s="63"/>
    </row>
    <row r="192" spans="6:23" x14ac:dyDescent="0.35">
      <c r="F192" s="38"/>
      <c r="G192" s="39"/>
      <c r="K192" s="39"/>
      <c r="O192" s="57"/>
      <c r="P192" s="57"/>
      <c r="Q192" s="57"/>
      <c r="R192" s="57"/>
      <c r="S192" s="59"/>
      <c r="T192" s="60"/>
      <c r="U192" s="58"/>
      <c r="V192" s="62"/>
      <c r="W192" s="63"/>
    </row>
    <row r="193" spans="6:23" x14ac:dyDescent="0.35">
      <c r="F193" s="38"/>
      <c r="G193" s="39"/>
      <c r="K193" s="39"/>
      <c r="O193" s="57"/>
      <c r="P193" s="57"/>
      <c r="Q193" s="57"/>
      <c r="R193" s="57"/>
      <c r="S193" s="59"/>
      <c r="T193" s="60"/>
      <c r="U193" s="58"/>
      <c r="V193" s="62"/>
      <c r="W193" s="63"/>
    </row>
    <row r="194" spans="6:23" x14ac:dyDescent="0.35">
      <c r="F194" s="38"/>
      <c r="G194" s="39"/>
      <c r="K194" s="39"/>
      <c r="O194" s="57"/>
      <c r="P194" s="57"/>
      <c r="Q194" s="57"/>
      <c r="R194" s="57"/>
      <c r="S194" s="59"/>
      <c r="T194" s="60"/>
      <c r="U194" s="58"/>
      <c r="V194" s="62"/>
      <c r="W194" s="63"/>
    </row>
    <row r="195" spans="6:23" x14ac:dyDescent="0.35">
      <c r="O195" s="57"/>
      <c r="P195" s="57"/>
      <c r="Q195" s="57"/>
      <c r="R195" s="57"/>
      <c r="S195" s="59"/>
      <c r="T195" s="60"/>
      <c r="U195" s="58"/>
      <c r="V195" s="62"/>
      <c r="W195" s="63"/>
    </row>
    <row r="196" spans="6:23" x14ac:dyDescent="0.35">
      <c r="O196" s="57"/>
      <c r="P196" s="57"/>
      <c r="Q196" s="57"/>
      <c r="R196" s="57"/>
      <c r="S196" s="59"/>
      <c r="T196" s="60"/>
      <c r="U196" s="58"/>
      <c r="V196" s="57"/>
      <c r="W196" s="63"/>
    </row>
    <row r="197" spans="6:23" x14ac:dyDescent="0.35">
      <c r="O197" s="57"/>
      <c r="P197" s="57"/>
      <c r="Q197" s="57"/>
      <c r="R197" s="57"/>
      <c r="S197" s="59"/>
      <c r="T197" s="60"/>
      <c r="U197" s="58"/>
      <c r="V197" s="57"/>
      <c r="W197" s="63"/>
    </row>
    <row r="198" spans="6:23" x14ac:dyDescent="0.35">
      <c r="O198" s="57"/>
      <c r="P198" s="57"/>
      <c r="Q198" s="57"/>
      <c r="R198" s="57"/>
      <c r="S198" s="59"/>
      <c r="T198" s="60"/>
      <c r="U198" s="58"/>
      <c r="V198" s="57"/>
      <c r="W198" s="63"/>
    </row>
    <row r="199" spans="6:23" x14ac:dyDescent="0.35">
      <c r="O199" s="57"/>
      <c r="P199" s="57"/>
      <c r="Q199" s="57"/>
      <c r="R199" s="57"/>
      <c r="S199" s="59"/>
      <c r="T199" s="60"/>
      <c r="U199" s="58"/>
      <c r="V199" s="57"/>
      <c r="W199" s="63"/>
    </row>
    <row r="200" spans="6:23" x14ac:dyDescent="0.35">
      <c r="O200" s="57"/>
      <c r="P200" s="57"/>
      <c r="Q200" s="57"/>
      <c r="R200" s="57"/>
      <c r="S200" s="59"/>
      <c r="T200" s="60"/>
      <c r="U200" s="58"/>
      <c r="V200" s="57"/>
      <c r="W200" s="63"/>
    </row>
    <row r="201" spans="6:23" x14ac:dyDescent="0.35">
      <c r="O201" s="57"/>
      <c r="P201" s="57"/>
      <c r="Q201" s="57"/>
      <c r="R201" s="57"/>
      <c r="S201" s="59"/>
      <c r="T201" s="60"/>
      <c r="U201" s="58"/>
      <c r="V201" s="57"/>
      <c r="W201" s="63"/>
    </row>
    <row r="202" spans="6:23" x14ac:dyDescent="0.35">
      <c r="O202" s="57"/>
      <c r="P202" s="57"/>
      <c r="Q202" s="57"/>
      <c r="R202" s="57"/>
      <c r="S202" s="59"/>
      <c r="T202" s="60"/>
      <c r="U202" s="57"/>
      <c r="V202" s="57"/>
      <c r="W202" s="63"/>
    </row>
    <row r="203" spans="6:23" x14ac:dyDescent="0.35">
      <c r="O203" s="57"/>
      <c r="P203" s="57"/>
      <c r="Q203" s="57"/>
      <c r="R203" s="57"/>
      <c r="S203" s="59"/>
      <c r="T203" s="60"/>
      <c r="U203" s="57"/>
      <c r="V203" s="57"/>
      <c r="W203" s="63"/>
    </row>
    <row r="204" spans="6:23" x14ac:dyDescent="0.35">
      <c r="O204" s="57"/>
      <c r="P204" s="57"/>
      <c r="Q204" s="57"/>
      <c r="R204" s="57"/>
      <c r="S204" s="59"/>
      <c r="T204" s="60"/>
      <c r="U204" s="57"/>
      <c r="V204" s="57"/>
      <c r="W204" s="63"/>
    </row>
    <row r="205" spans="6:23" x14ac:dyDescent="0.35">
      <c r="O205" s="57"/>
      <c r="P205" s="57"/>
      <c r="Q205" s="57"/>
      <c r="R205" s="57"/>
      <c r="S205" s="59"/>
      <c r="T205" s="60"/>
      <c r="U205" s="57"/>
      <c r="V205" s="57"/>
      <c r="W205" s="63"/>
    </row>
    <row r="206" spans="6:23" x14ac:dyDescent="0.35">
      <c r="O206" s="57"/>
      <c r="P206" s="57"/>
      <c r="Q206" s="57"/>
      <c r="R206" s="57"/>
      <c r="S206" s="59"/>
      <c r="T206" s="60"/>
      <c r="U206" s="57"/>
      <c r="V206" s="57"/>
      <c r="W206" s="63"/>
    </row>
    <row r="207" spans="6:23" x14ac:dyDescent="0.35">
      <c r="O207" s="57"/>
      <c r="P207" s="57"/>
      <c r="Q207" s="57"/>
      <c r="R207" s="57"/>
      <c r="S207" s="59"/>
      <c r="T207" s="60"/>
      <c r="U207" s="57"/>
      <c r="V207" s="57"/>
      <c r="W207" s="63"/>
    </row>
    <row r="208" spans="6:23" x14ac:dyDescent="0.35">
      <c r="O208" s="57"/>
      <c r="P208" s="57"/>
      <c r="Q208" s="57"/>
      <c r="R208" s="57"/>
      <c r="S208" s="59"/>
      <c r="T208" s="60"/>
      <c r="U208" s="57"/>
      <c r="V208" s="57"/>
      <c r="W208" s="63"/>
    </row>
    <row r="209" spans="15:23" x14ac:dyDescent="0.35">
      <c r="O209" s="57"/>
      <c r="P209" s="57"/>
      <c r="Q209" s="57"/>
      <c r="R209" s="57"/>
      <c r="S209" s="59"/>
      <c r="T209" s="60"/>
      <c r="U209" s="57"/>
      <c r="V209" s="57"/>
      <c r="W209" s="63"/>
    </row>
    <row r="210" spans="15:23" x14ac:dyDescent="0.35">
      <c r="O210" s="57"/>
      <c r="P210" s="57"/>
      <c r="Q210" s="57"/>
      <c r="R210" s="57"/>
      <c r="S210" s="59"/>
      <c r="T210" s="60"/>
      <c r="U210" s="57"/>
      <c r="V210" s="57"/>
      <c r="W210" s="63"/>
    </row>
    <row r="211" spans="15:23" x14ac:dyDescent="0.35">
      <c r="O211" s="57"/>
      <c r="P211" s="57"/>
      <c r="Q211" s="57"/>
      <c r="R211" s="57"/>
      <c r="S211" s="59"/>
      <c r="T211" s="60"/>
      <c r="U211" s="57"/>
      <c r="V211" s="57"/>
      <c r="W211" s="63"/>
    </row>
    <row r="212" spans="15:23" x14ac:dyDescent="0.35">
      <c r="O212" s="57"/>
      <c r="P212" s="57"/>
      <c r="Q212" s="57"/>
      <c r="R212" s="57"/>
      <c r="S212" s="59"/>
      <c r="T212" s="60"/>
      <c r="U212" s="57"/>
      <c r="V212" s="57"/>
      <c r="W212" s="63"/>
    </row>
    <row r="213" spans="15:23" x14ac:dyDescent="0.35">
      <c r="O213" s="57"/>
      <c r="P213" s="57"/>
      <c r="Q213" s="57"/>
      <c r="R213" s="57"/>
      <c r="S213" s="59"/>
      <c r="T213" s="60"/>
      <c r="U213" s="57"/>
      <c r="V213" s="57"/>
      <c r="W213" s="63"/>
    </row>
    <row r="214" spans="15:23" x14ac:dyDescent="0.35">
      <c r="O214" s="57"/>
      <c r="P214" s="57"/>
      <c r="Q214" s="57"/>
      <c r="R214" s="57"/>
      <c r="S214" s="59"/>
      <c r="T214" s="60"/>
      <c r="U214" s="57"/>
      <c r="V214" s="57"/>
      <c r="W214" s="63"/>
    </row>
    <row r="215" spans="15:23" x14ac:dyDescent="0.35">
      <c r="O215" s="57"/>
      <c r="P215" s="57"/>
      <c r="Q215" s="57"/>
      <c r="R215" s="57"/>
      <c r="S215" s="59"/>
      <c r="T215" s="60"/>
      <c r="U215" s="57"/>
      <c r="V215" s="57"/>
      <c r="W215" s="63"/>
    </row>
    <row r="216" spans="15:23" x14ac:dyDescent="0.35">
      <c r="O216" s="57"/>
      <c r="P216" s="57"/>
      <c r="Q216" s="57"/>
      <c r="R216" s="57"/>
      <c r="S216" s="59"/>
      <c r="T216" s="60"/>
      <c r="U216" s="57"/>
      <c r="V216" s="57"/>
      <c r="W216" s="63"/>
    </row>
    <row r="217" spans="15:23" x14ac:dyDescent="0.35">
      <c r="O217" s="57"/>
      <c r="P217" s="57"/>
      <c r="Q217" s="57"/>
      <c r="R217" s="57"/>
      <c r="S217" s="59"/>
      <c r="T217" s="60"/>
      <c r="U217" s="57"/>
      <c r="V217" s="57"/>
      <c r="W217" s="63"/>
    </row>
    <row r="218" spans="15:23" x14ac:dyDescent="0.35">
      <c r="O218" s="57"/>
      <c r="P218" s="57"/>
      <c r="Q218" s="57"/>
      <c r="R218" s="57"/>
      <c r="S218" s="59"/>
      <c r="T218" s="60"/>
      <c r="U218" s="57"/>
      <c r="V218" s="57"/>
      <c r="W218" s="63"/>
    </row>
    <row r="219" spans="15:23" x14ac:dyDescent="0.35">
      <c r="O219" s="57"/>
      <c r="P219" s="57"/>
      <c r="Q219" s="57"/>
      <c r="R219" s="57"/>
      <c r="S219" s="57"/>
      <c r="T219" s="60"/>
      <c r="U219" s="57"/>
      <c r="V219" s="57"/>
      <c r="W219" s="63"/>
    </row>
    <row r="220" spans="15:23" x14ac:dyDescent="0.35">
      <c r="O220" s="57"/>
      <c r="P220" s="57"/>
      <c r="Q220" s="57"/>
      <c r="R220" s="57"/>
      <c r="S220" s="57"/>
      <c r="T220" s="60"/>
      <c r="U220" s="57"/>
      <c r="V220" s="57"/>
      <c r="W220" s="63"/>
    </row>
    <row r="221" spans="15:23" x14ac:dyDescent="0.35">
      <c r="O221" s="57"/>
      <c r="P221" s="57"/>
      <c r="Q221" s="57"/>
      <c r="R221" s="57"/>
      <c r="S221" s="57"/>
      <c r="T221" s="60"/>
      <c r="U221" s="57"/>
      <c r="V221" s="57"/>
      <c r="W221" s="63"/>
    </row>
    <row r="222" spans="15:23" x14ac:dyDescent="0.35">
      <c r="O222" s="57"/>
      <c r="P222" s="57"/>
      <c r="Q222" s="57"/>
      <c r="R222" s="57"/>
      <c r="S222" s="57"/>
      <c r="T222" s="60"/>
      <c r="U222" s="57"/>
      <c r="V222" s="57"/>
      <c r="W222" s="63"/>
    </row>
    <row r="223" spans="15:23" x14ac:dyDescent="0.35">
      <c r="O223" s="57"/>
      <c r="P223" s="57"/>
      <c r="Q223" s="57"/>
      <c r="R223" s="57"/>
      <c r="S223" s="57"/>
      <c r="T223" s="60"/>
      <c r="U223" s="57"/>
      <c r="V223" s="57"/>
      <c r="W223" s="63"/>
    </row>
    <row r="224" spans="15:23" x14ac:dyDescent="0.35">
      <c r="O224" s="57"/>
      <c r="P224" s="57"/>
      <c r="Q224" s="57"/>
      <c r="R224" s="57"/>
      <c r="S224" s="57"/>
      <c r="T224" s="60"/>
      <c r="U224" s="57"/>
      <c r="V224" s="57"/>
      <c r="W224" s="63"/>
    </row>
    <row r="225" spans="15:23" x14ac:dyDescent="0.35">
      <c r="O225" s="57"/>
      <c r="P225" s="57"/>
      <c r="Q225" s="57"/>
      <c r="R225" s="57"/>
      <c r="S225" s="57"/>
      <c r="T225" s="60"/>
      <c r="U225" s="57"/>
      <c r="V225" s="57"/>
      <c r="W225" s="63"/>
    </row>
    <row r="226" spans="15:23" x14ac:dyDescent="0.35">
      <c r="O226" s="57"/>
      <c r="P226" s="57"/>
      <c r="Q226" s="57"/>
      <c r="R226" s="57"/>
      <c r="S226" s="57"/>
      <c r="T226" s="60"/>
      <c r="U226" s="57"/>
      <c r="V226" s="57"/>
      <c r="W226" s="63"/>
    </row>
    <row r="227" spans="15:23" x14ac:dyDescent="0.35">
      <c r="O227" s="57"/>
      <c r="P227" s="57"/>
      <c r="Q227" s="57"/>
      <c r="R227" s="57"/>
      <c r="S227" s="57"/>
      <c r="T227" s="60"/>
      <c r="U227" s="57"/>
      <c r="V227" s="57"/>
      <c r="W227" s="63"/>
    </row>
    <row r="228" spans="15:23" x14ac:dyDescent="0.35">
      <c r="O228" s="57"/>
      <c r="P228" s="57"/>
      <c r="Q228" s="57"/>
      <c r="R228" s="57"/>
      <c r="S228" s="57"/>
      <c r="T228" s="60"/>
      <c r="U228" s="57"/>
      <c r="V228" s="57"/>
      <c r="W228" s="63"/>
    </row>
    <row r="229" spans="15:23" x14ac:dyDescent="0.35">
      <c r="O229" s="57"/>
      <c r="P229" s="57"/>
      <c r="Q229" s="57"/>
      <c r="R229" s="57"/>
      <c r="S229" s="57"/>
      <c r="T229" s="60"/>
      <c r="U229" s="57"/>
      <c r="V229" s="57"/>
      <c r="W229" s="63"/>
    </row>
    <row r="230" spans="15:23" x14ac:dyDescent="0.35">
      <c r="O230" s="57"/>
      <c r="P230" s="57"/>
      <c r="Q230" s="57"/>
      <c r="R230" s="57"/>
      <c r="S230" s="57"/>
      <c r="T230" s="60"/>
      <c r="U230" s="57"/>
      <c r="V230" s="57"/>
      <c r="W230" s="63"/>
    </row>
    <row r="231" spans="15:23" x14ac:dyDescent="0.35">
      <c r="O231" s="57"/>
      <c r="P231" s="57"/>
      <c r="Q231" s="57"/>
      <c r="R231" s="57"/>
      <c r="S231" s="57"/>
      <c r="T231" s="60"/>
      <c r="U231" s="57"/>
      <c r="V231" s="57"/>
      <c r="W231" s="63"/>
    </row>
    <row r="232" spans="15:23" x14ac:dyDescent="0.35">
      <c r="O232" s="57"/>
      <c r="P232" s="57"/>
      <c r="Q232" s="57"/>
      <c r="R232" s="57"/>
      <c r="S232" s="57"/>
      <c r="T232" s="60"/>
      <c r="U232" s="57"/>
      <c r="V232" s="57"/>
      <c r="W232" s="63"/>
    </row>
    <row r="233" spans="15:23" x14ac:dyDescent="0.35">
      <c r="O233" s="57"/>
      <c r="P233" s="57"/>
      <c r="Q233" s="57"/>
      <c r="R233" s="57"/>
      <c r="S233" s="57"/>
      <c r="T233" s="60"/>
      <c r="U233" s="57"/>
      <c r="V233" s="57"/>
      <c r="W233" s="63"/>
    </row>
    <row r="234" spans="15:23" x14ac:dyDescent="0.35">
      <c r="O234" s="57"/>
      <c r="P234" s="57"/>
      <c r="Q234" s="57"/>
      <c r="R234" s="57"/>
      <c r="S234" s="57"/>
      <c r="T234" s="60"/>
      <c r="U234" s="57"/>
      <c r="V234" s="57"/>
      <c r="W234" s="63"/>
    </row>
    <row r="235" spans="15:23" x14ac:dyDescent="0.35">
      <c r="O235" s="57"/>
      <c r="P235" s="57"/>
      <c r="Q235" s="57"/>
      <c r="R235" s="57"/>
      <c r="S235" s="57"/>
      <c r="T235" s="60"/>
      <c r="U235" s="57"/>
      <c r="V235" s="57"/>
      <c r="W235" s="63"/>
    </row>
    <row r="236" spans="15:23" x14ac:dyDescent="0.35">
      <c r="O236" s="57"/>
      <c r="P236" s="57"/>
      <c r="Q236" s="57"/>
      <c r="R236" s="57"/>
      <c r="S236" s="57"/>
      <c r="T236" s="60"/>
      <c r="U236" s="57"/>
      <c r="V236" s="57"/>
      <c r="W236" s="63"/>
    </row>
    <row r="237" spans="15:23" x14ac:dyDescent="0.35">
      <c r="T237" s="55"/>
      <c r="W237" s="3"/>
    </row>
    <row r="238" spans="15:23" x14ac:dyDescent="0.35">
      <c r="T238" s="55"/>
      <c r="W238" s="3"/>
    </row>
    <row r="239" spans="15:23" x14ac:dyDescent="0.35">
      <c r="W239" s="3"/>
    </row>
    <row r="240" spans="15:23" x14ac:dyDescent="0.35">
      <c r="W240" s="3"/>
    </row>
    <row r="241" spans="23:23" x14ac:dyDescent="0.35">
      <c r="W241" s="3"/>
    </row>
    <row r="242" spans="23:23" x14ac:dyDescent="0.35">
      <c r="W242" s="3"/>
    </row>
    <row r="243" spans="23:23" x14ac:dyDescent="0.35">
      <c r="W243" s="3"/>
    </row>
    <row r="244" spans="23:23" x14ac:dyDescent="0.35">
      <c r="W244" s="3"/>
    </row>
    <row r="245" spans="23:23" x14ac:dyDescent="0.35">
      <c r="W245" s="3"/>
    </row>
    <row r="246" spans="23:23" x14ac:dyDescent="0.35">
      <c r="W246" s="3"/>
    </row>
    <row r="247" spans="23:23" x14ac:dyDescent="0.35">
      <c r="W247" s="3"/>
    </row>
    <row r="248" spans="23:23" x14ac:dyDescent="0.35">
      <c r="W248" s="3"/>
    </row>
    <row r="249" spans="23:23" x14ac:dyDescent="0.35">
      <c r="W249" s="3"/>
    </row>
    <row r="250" spans="23:23" x14ac:dyDescent="0.35">
      <c r="W250" s="3"/>
    </row>
    <row r="251" spans="23:23" x14ac:dyDescent="0.35">
      <c r="W251" s="3"/>
    </row>
    <row r="252" spans="23:23" x14ac:dyDescent="0.35">
      <c r="W252" s="3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34"/>
  <sheetViews>
    <sheetView showGridLines="0" zoomScale="70" zoomScaleNormal="70" workbookViewId="0">
      <selection activeCell="B6" sqref="B6"/>
    </sheetView>
  </sheetViews>
  <sheetFormatPr defaultRowHeight="15.5" x14ac:dyDescent="0.35"/>
  <cols>
    <col min="2" max="2" width="22.58203125" bestFit="1" customWidth="1"/>
    <col min="3" max="3" width="21.9140625" bestFit="1" customWidth="1"/>
    <col min="4" max="4" width="16.6640625" bestFit="1" customWidth="1"/>
    <col min="5" max="5" width="22.58203125" customWidth="1"/>
    <col min="6" max="6" width="16.6640625" bestFit="1" customWidth="1"/>
  </cols>
  <sheetData>
    <row r="8" spans="2:6" x14ac:dyDescent="0.35">
      <c r="B8" s="23" t="s">
        <v>1</v>
      </c>
      <c r="C8" s="23" t="s">
        <v>163</v>
      </c>
      <c r="D8" s="30" t="s">
        <v>164</v>
      </c>
      <c r="E8" s="23" t="s">
        <v>165</v>
      </c>
      <c r="F8" s="30" t="s">
        <v>166</v>
      </c>
    </row>
    <row r="9" spans="2:6" x14ac:dyDescent="0.35">
      <c r="B9" s="50" t="s">
        <v>461</v>
      </c>
      <c r="C9" s="50" t="s">
        <v>440</v>
      </c>
      <c r="D9" s="51">
        <v>45033</v>
      </c>
      <c r="E9" s="52" t="s">
        <v>56</v>
      </c>
      <c r="F9" s="51">
        <v>45041</v>
      </c>
    </row>
    <row r="10" spans="2:6" x14ac:dyDescent="0.35">
      <c r="B10" s="50" t="s">
        <v>316</v>
      </c>
      <c r="C10" s="50" t="s">
        <v>85</v>
      </c>
      <c r="D10" s="51">
        <v>45049</v>
      </c>
      <c r="E10" s="52" t="s">
        <v>3</v>
      </c>
      <c r="F10" s="51">
        <v>45050</v>
      </c>
    </row>
    <row r="11" spans="2:6" x14ac:dyDescent="0.35">
      <c r="B11" s="50" t="s">
        <v>462</v>
      </c>
      <c r="C11" s="50" t="s">
        <v>463</v>
      </c>
      <c r="D11" s="51">
        <v>45055</v>
      </c>
      <c r="E11" s="52" t="s">
        <v>330</v>
      </c>
      <c r="F11" s="51">
        <v>45053</v>
      </c>
    </row>
    <row r="12" spans="2:6" x14ac:dyDescent="0.35">
      <c r="B12" s="50" t="s">
        <v>464</v>
      </c>
      <c r="C12" s="50" t="s">
        <v>105</v>
      </c>
      <c r="D12" s="51">
        <v>45049</v>
      </c>
      <c r="E12" s="52" t="s">
        <v>107</v>
      </c>
      <c r="F12" s="51">
        <v>45052</v>
      </c>
    </row>
    <row r="13" spans="2:6" x14ac:dyDescent="0.35">
      <c r="B13" s="50" t="s">
        <v>465</v>
      </c>
      <c r="C13" s="50" t="s">
        <v>158</v>
      </c>
      <c r="D13" s="51">
        <v>45038</v>
      </c>
      <c r="E13" s="52" t="s">
        <v>162</v>
      </c>
      <c r="F13" s="51">
        <v>45041</v>
      </c>
    </row>
    <row r="14" spans="2:6" x14ac:dyDescent="0.35">
      <c r="B14" s="50" t="s">
        <v>466</v>
      </c>
      <c r="C14" s="50" t="s">
        <v>262</v>
      </c>
      <c r="D14" s="51">
        <v>45052</v>
      </c>
      <c r="E14" s="52" t="s">
        <v>223</v>
      </c>
      <c r="F14" s="51">
        <v>45051</v>
      </c>
    </row>
    <row r="15" spans="2:6" x14ac:dyDescent="0.35">
      <c r="B15" s="50" t="s">
        <v>467</v>
      </c>
      <c r="C15" s="50" t="s">
        <v>468</v>
      </c>
      <c r="D15" s="51">
        <v>45027</v>
      </c>
      <c r="E15" s="52" t="s">
        <v>51</v>
      </c>
      <c r="F15" s="51">
        <v>45040</v>
      </c>
    </row>
    <row r="16" spans="2:6" x14ac:dyDescent="0.35">
      <c r="B16" s="50" t="s">
        <v>260</v>
      </c>
      <c r="C16" s="50" t="s">
        <v>222</v>
      </c>
      <c r="D16" s="51">
        <v>45044</v>
      </c>
      <c r="E16" s="52" t="s">
        <v>91</v>
      </c>
      <c r="F16" s="51">
        <v>45044</v>
      </c>
    </row>
    <row r="17" spans="2:6" x14ac:dyDescent="0.35">
      <c r="B17" s="50" t="s">
        <v>469</v>
      </c>
      <c r="C17" s="50" t="s">
        <v>158</v>
      </c>
      <c r="D17" s="51">
        <v>45055</v>
      </c>
      <c r="E17" s="52" t="s">
        <v>470</v>
      </c>
      <c r="F17" s="51">
        <v>45050</v>
      </c>
    </row>
    <row r="18" spans="2:6" x14ac:dyDescent="0.35">
      <c r="B18" s="50" t="s">
        <v>384</v>
      </c>
      <c r="C18" s="50" t="s">
        <v>242</v>
      </c>
      <c r="D18" s="51">
        <v>45036</v>
      </c>
      <c r="E18" s="52" t="s">
        <v>114</v>
      </c>
      <c r="F18" s="51">
        <v>45047</v>
      </c>
    </row>
    <row r="19" spans="2:6" x14ac:dyDescent="0.35">
      <c r="B19" s="50" t="s">
        <v>471</v>
      </c>
      <c r="C19" s="50" t="s">
        <v>223</v>
      </c>
      <c r="D19" s="51">
        <v>45038</v>
      </c>
      <c r="E19" s="52" t="s">
        <v>51</v>
      </c>
      <c r="F19" s="51">
        <v>45047</v>
      </c>
    </row>
    <row r="20" spans="2:6" x14ac:dyDescent="0.35">
      <c r="B20" s="50" t="s">
        <v>472</v>
      </c>
      <c r="C20" s="50" t="s">
        <v>85</v>
      </c>
      <c r="D20" s="51">
        <v>45051</v>
      </c>
      <c r="E20" s="52" t="s">
        <v>224</v>
      </c>
      <c r="F20" s="51">
        <v>45052</v>
      </c>
    </row>
    <row r="21" spans="2:6" x14ac:dyDescent="0.35">
      <c r="B21" s="50" t="s">
        <v>365</v>
      </c>
      <c r="C21" s="50" t="s">
        <v>85</v>
      </c>
      <c r="D21" s="51">
        <v>45044</v>
      </c>
      <c r="E21" s="52" t="s">
        <v>239</v>
      </c>
      <c r="F21" s="51">
        <v>45046</v>
      </c>
    </row>
    <row r="22" spans="2:6" x14ac:dyDescent="0.35">
      <c r="B22" s="50" t="s">
        <v>473</v>
      </c>
      <c r="C22" s="50" t="s">
        <v>91</v>
      </c>
      <c r="D22" s="51">
        <v>45041</v>
      </c>
      <c r="E22" s="52" t="s">
        <v>94</v>
      </c>
      <c r="F22" s="51">
        <v>45045</v>
      </c>
    </row>
    <row r="23" spans="2:6" x14ac:dyDescent="0.35">
      <c r="B23" s="50" t="s">
        <v>474</v>
      </c>
      <c r="C23" s="50" t="s">
        <v>413</v>
      </c>
      <c r="D23" s="51">
        <v>45042</v>
      </c>
      <c r="E23" s="52" t="s">
        <v>475</v>
      </c>
      <c r="F23" s="51">
        <v>45042</v>
      </c>
    </row>
    <row r="24" spans="2:6" x14ac:dyDescent="0.35">
      <c r="B24" s="50" t="s">
        <v>366</v>
      </c>
      <c r="C24" s="50" t="s">
        <v>105</v>
      </c>
      <c r="D24" s="51">
        <v>45042</v>
      </c>
      <c r="E24" s="52" t="s">
        <v>105</v>
      </c>
      <c r="F24" s="51">
        <v>45042</v>
      </c>
    </row>
    <row r="25" spans="2:6" x14ac:dyDescent="0.35">
      <c r="B25" s="50" t="s">
        <v>476</v>
      </c>
      <c r="C25" s="50" t="s">
        <v>257</v>
      </c>
      <c r="D25" s="51">
        <v>45048</v>
      </c>
      <c r="E25" s="52" t="s">
        <v>66</v>
      </c>
      <c r="F25" s="51">
        <v>45048</v>
      </c>
    </row>
    <row r="26" spans="2:6" x14ac:dyDescent="0.35">
      <c r="B26" s="50" t="s">
        <v>306</v>
      </c>
      <c r="C26" s="50" t="s">
        <v>3</v>
      </c>
      <c r="D26" s="51">
        <v>45043</v>
      </c>
      <c r="E26" s="52" t="s">
        <v>333</v>
      </c>
      <c r="F26" s="51">
        <v>45043</v>
      </c>
    </row>
    <row r="27" spans="2:6" x14ac:dyDescent="0.35">
      <c r="B27" s="50" t="s">
        <v>477</v>
      </c>
      <c r="C27" s="50" t="s">
        <v>114</v>
      </c>
      <c r="D27" s="51">
        <v>45029</v>
      </c>
      <c r="E27" s="52" t="s">
        <v>428</v>
      </c>
      <c r="F27" s="51">
        <v>45048</v>
      </c>
    </row>
    <row r="28" spans="2:6" x14ac:dyDescent="0.35">
      <c r="B28" s="50" t="s">
        <v>307</v>
      </c>
      <c r="C28" s="50" t="s">
        <v>239</v>
      </c>
      <c r="D28" s="51">
        <v>45043</v>
      </c>
      <c r="E28" s="52" t="s">
        <v>299</v>
      </c>
      <c r="F28" s="51">
        <v>45043</v>
      </c>
    </row>
    <row r="29" spans="2:6" x14ac:dyDescent="0.35">
      <c r="B29" s="50" t="s">
        <v>247</v>
      </c>
      <c r="C29" s="50" t="s">
        <v>114</v>
      </c>
      <c r="D29" s="51">
        <v>45048</v>
      </c>
      <c r="E29" s="52" t="s">
        <v>53</v>
      </c>
      <c r="F29" s="51">
        <v>45051</v>
      </c>
    </row>
    <row r="30" spans="2:6" x14ac:dyDescent="0.35">
      <c r="B30" s="50" t="s">
        <v>478</v>
      </c>
      <c r="C30" s="50" t="s">
        <v>91</v>
      </c>
      <c r="D30" s="51">
        <v>45048</v>
      </c>
      <c r="E30" s="52" t="s">
        <v>93</v>
      </c>
      <c r="F30" s="51">
        <v>45048</v>
      </c>
    </row>
    <row r="31" spans="2:6" x14ac:dyDescent="0.35">
      <c r="B31" s="50" t="s">
        <v>283</v>
      </c>
      <c r="C31" s="50" t="s">
        <v>3</v>
      </c>
      <c r="D31" s="51">
        <v>45042</v>
      </c>
      <c r="E31" s="52" t="s">
        <v>86</v>
      </c>
      <c r="F31" s="51">
        <v>45046</v>
      </c>
    </row>
    <row r="32" spans="2:6" x14ac:dyDescent="0.35">
      <c r="B32" s="50" t="s">
        <v>479</v>
      </c>
      <c r="C32" s="50" t="s">
        <v>158</v>
      </c>
      <c r="D32" s="51">
        <v>45042</v>
      </c>
      <c r="E32" s="52" t="s">
        <v>114</v>
      </c>
      <c r="F32" s="51">
        <v>45046</v>
      </c>
    </row>
    <row r="33" spans="2:6" x14ac:dyDescent="0.35">
      <c r="B33" s="50" t="s">
        <v>249</v>
      </c>
      <c r="C33" s="50" t="s">
        <v>51</v>
      </c>
      <c r="D33" s="51">
        <v>45039</v>
      </c>
      <c r="E33" s="52" t="s">
        <v>480</v>
      </c>
      <c r="F33" s="51">
        <v>45042</v>
      </c>
    </row>
    <row r="34" spans="2:6" x14ac:dyDescent="0.35">
      <c r="B34" s="50" t="s">
        <v>326</v>
      </c>
      <c r="C34" s="50" t="s">
        <v>481</v>
      </c>
      <c r="D34" s="51">
        <v>45048</v>
      </c>
      <c r="E34" s="52" t="s">
        <v>114</v>
      </c>
      <c r="F34" s="51">
        <v>45044</v>
      </c>
    </row>
  </sheetData>
  <conditionalFormatting sqref="B9:B34">
    <cfRule type="duplicateValues" dxfId="0" priority="401"/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G51"/>
  <sheetViews>
    <sheetView showGridLines="0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6640625" customWidth="1"/>
    <col min="5" max="5" width="21.9140625" customWidth="1"/>
    <col min="6" max="6" width="17.4140625" customWidth="1"/>
    <col min="7" max="7" width="20.9140625" bestFit="1" customWidth="1"/>
  </cols>
  <sheetData>
    <row r="13" spans="2:7" ht="41" customHeight="1" x14ac:dyDescent="0.35">
      <c r="B13" s="35" t="s">
        <v>198</v>
      </c>
    </row>
    <row r="14" spans="2:7" x14ac:dyDescent="0.35">
      <c r="B14" s="22" t="s">
        <v>169</v>
      </c>
      <c r="C14" s="22" t="s">
        <v>170</v>
      </c>
      <c r="D14" s="22" t="s">
        <v>157</v>
      </c>
      <c r="E14" s="22" t="s">
        <v>171</v>
      </c>
      <c r="F14" s="22" t="s">
        <v>126</v>
      </c>
      <c r="G14" s="22" t="s">
        <v>122</v>
      </c>
    </row>
    <row r="15" spans="2:7" x14ac:dyDescent="0.35">
      <c r="B15" s="46">
        <v>44</v>
      </c>
      <c r="C15" s="48">
        <v>0.15000000000000002</v>
      </c>
      <c r="D15" s="48">
        <v>0.06</v>
      </c>
      <c r="E15" s="48">
        <v>7.0000000000000007E-2</v>
      </c>
      <c r="F15" s="48">
        <v>0.2</v>
      </c>
      <c r="G15" s="48">
        <v>0.66999999999999993</v>
      </c>
    </row>
    <row r="16" spans="2:7" x14ac:dyDescent="0.35">
      <c r="B16" s="46">
        <v>45</v>
      </c>
      <c r="C16" s="48">
        <v>7.0000000000000007E-2</v>
      </c>
      <c r="D16" s="48">
        <v>0.22000000000000003</v>
      </c>
      <c r="E16" s="48"/>
      <c r="F16" s="48">
        <v>0.22000000000000003</v>
      </c>
      <c r="G16" s="48">
        <v>0.68</v>
      </c>
    </row>
    <row r="17" spans="2:7" x14ac:dyDescent="0.35">
      <c r="B17" s="46">
        <v>46</v>
      </c>
      <c r="C17" s="48">
        <v>0.08</v>
      </c>
      <c r="D17" s="48">
        <v>0.49000000000000005</v>
      </c>
      <c r="E17" s="48">
        <v>7.0000000000000007E-2</v>
      </c>
      <c r="F17" s="48">
        <v>0.15</v>
      </c>
      <c r="G17" s="48">
        <v>0.81000000000000016</v>
      </c>
    </row>
    <row r="18" spans="2:7" x14ac:dyDescent="0.35">
      <c r="B18" s="46">
        <v>47</v>
      </c>
      <c r="C18" s="48"/>
      <c r="D18" s="48">
        <v>0.46</v>
      </c>
      <c r="E18" s="48"/>
      <c r="F18" s="48">
        <v>0.21000000000000002</v>
      </c>
      <c r="G18" s="48">
        <v>0.76</v>
      </c>
    </row>
    <row r="19" spans="2:7" x14ac:dyDescent="0.35">
      <c r="B19" s="46">
        <v>48</v>
      </c>
      <c r="C19" s="48"/>
      <c r="D19" s="48">
        <v>0.34</v>
      </c>
      <c r="E19" s="48"/>
      <c r="F19" s="48">
        <v>0.14000000000000001</v>
      </c>
      <c r="G19" s="48">
        <v>0.55000000000000004</v>
      </c>
    </row>
    <row r="20" spans="2:7" x14ac:dyDescent="0.35">
      <c r="B20" s="46">
        <v>49</v>
      </c>
      <c r="C20" s="48">
        <v>0.14000000000000001</v>
      </c>
      <c r="D20" s="48">
        <v>0.29000000000000004</v>
      </c>
      <c r="E20" s="48"/>
      <c r="F20" s="48">
        <v>0.16</v>
      </c>
      <c r="G20" s="48">
        <v>0.77</v>
      </c>
    </row>
    <row r="21" spans="2:7" x14ac:dyDescent="0.35">
      <c r="B21" s="46">
        <v>50</v>
      </c>
      <c r="C21" s="48"/>
      <c r="D21" s="48">
        <v>0.54</v>
      </c>
      <c r="E21" s="48"/>
      <c r="F21" s="48">
        <v>7.0000000000000007E-2</v>
      </c>
      <c r="G21" s="48">
        <v>0.46000000000000008</v>
      </c>
    </row>
    <row r="22" spans="2:7" x14ac:dyDescent="0.35">
      <c r="B22" s="46">
        <v>51</v>
      </c>
      <c r="C22" s="48">
        <v>0.15000000000000002</v>
      </c>
      <c r="D22" s="48">
        <v>0.81000000000000028</v>
      </c>
      <c r="E22" s="48"/>
      <c r="F22" s="48">
        <v>0.24</v>
      </c>
      <c r="G22" s="48">
        <v>0.22</v>
      </c>
    </row>
    <row r="23" spans="2:7" x14ac:dyDescent="0.35">
      <c r="B23" s="46">
        <v>52</v>
      </c>
      <c r="C23" s="48"/>
      <c r="D23" s="48">
        <v>0.39</v>
      </c>
      <c r="E23" s="48"/>
      <c r="F23" s="48">
        <v>0.08</v>
      </c>
      <c r="G23" s="48">
        <v>0.38</v>
      </c>
    </row>
    <row r="24" spans="2:7" x14ac:dyDescent="0.35">
      <c r="B24" s="46">
        <v>1</v>
      </c>
      <c r="C24" s="48">
        <v>6.9999999999999993E-2</v>
      </c>
      <c r="D24" s="48">
        <v>0.69000000000000006</v>
      </c>
      <c r="E24" s="48"/>
      <c r="F24" s="48">
        <v>0.14000000000000001</v>
      </c>
      <c r="G24" s="48">
        <v>0.24</v>
      </c>
    </row>
    <row r="25" spans="2:7" x14ac:dyDescent="0.35">
      <c r="B25" s="46">
        <v>2</v>
      </c>
      <c r="C25" s="48"/>
      <c r="D25" s="48">
        <v>0.61</v>
      </c>
      <c r="E25" s="48"/>
      <c r="F25" s="48">
        <v>7.0000000000000007E-2</v>
      </c>
      <c r="G25" s="48"/>
    </row>
    <row r="26" spans="2:7" x14ac:dyDescent="0.35">
      <c r="B26" s="46">
        <v>3</v>
      </c>
      <c r="C26" s="48">
        <v>7.0000000000000007E-2</v>
      </c>
      <c r="D26" s="48">
        <v>0.84000000000000008</v>
      </c>
      <c r="E26" s="48"/>
      <c r="F26" s="48"/>
      <c r="G26" s="48"/>
    </row>
    <row r="27" spans="2:7" x14ac:dyDescent="0.35">
      <c r="B27" s="46">
        <v>4</v>
      </c>
      <c r="C27" s="48">
        <v>0.15000000000000002</v>
      </c>
      <c r="D27" s="48">
        <v>1.2800000000000002</v>
      </c>
      <c r="E27" s="48"/>
      <c r="F27" s="48">
        <v>7.0000000000000007E-2</v>
      </c>
      <c r="G27" s="48"/>
    </row>
    <row r="28" spans="2:7" x14ac:dyDescent="0.35">
      <c r="B28" s="46">
        <v>5</v>
      </c>
      <c r="C28" s="48">
        <v>7.0000000000000007E-2</v>
      </c>
      <c r="D28" s="48">
        <v>0.66</v>
      </c>
      <c r="E28" s="48"/>
      <c r="F28" s="48"/>
      <c r="G28" s="48"/>
    </row>
    <row r="29" spans="2:7" x14ac:dyDescent="0.35">
      <c r="B29" s="46">
        <v>6</v>
      </c>
      <c r="C29" s="48"/>
      <c r="D29" s="48">
        <v>0.73000000000000009</v>
      </c>
      <c r="E29" s="48"/>
      <c r="F29" s="48">
        <v>0.14000000000000001</v>
      </c>
      <c r="G29" s="48"/>
    </row>
    <row r="30" spans="2:7" x14ac:dyDescent="0.35">
      <c r="B30" s="46">
        <v>7</v>
      </c>
      <c r="C30" s="48">
        <v>7.0000000000000007E-2</v>
      </c>
      <c r="D30" s="48">
        <v>0.58000000000000007</v>
      </c>
      <c r="E30" s="48"/>
      <c r="F30" s="48"/>
      <c r="G30" s="48"/>
    </row>
    <row r="31" spans="2:7" x14ac:dyDescent="0.35">
      <c r="B31" s="46">
        <v>8</v>
      </c>
      <c r="C31" s="48"/>
      <c r="D31" s="48">
        <v>1.1300000000000001</v>
      </c>
      <c r="E31" s="48"/>
      <c r="F31" s="48"/>
      <c r="G31" s="48"/>
    </row>
    <row r="32" spans="2:7" x14ac:dyDescent="0.35">
      <c r="B32" s="46">
        <v>9</v>
      </c>
      <c r="C32" s="48"/>
      <c r="D32" s="48">
        <v>1.4500000000000004</v>
      </c>
      <c r="E32" s="48"/>
      <c r="F32" s="48">
        <v>0.06</v>
      </c>
      <c r="G32" s="48"/>
    </row>
    <row r="33" spans="2:7" x14ac:dyDescent="0.35">
      <c r="B33" s="46">
        <v>10</v>
      </c>
      <c r="C33" s="48">
        <v>7.0000000000000007E-2</v>
      </c>
      <c r="D33" s="48">
        <v>1.01</v>
      </c>
      <c r="E33" s="48"/>
      <c r="F33" s="48">
        <v>7.0000000000000007E-2</v>
      </c>
      <c r="G33" s="48"/>
    </row>
    <row r="34" spans="2:7" x14ac:dyDescent="0.35">
      <c r="B34" s="46">
        <v>11</v>
      </c>
      <c r="C34" s="48">
        <v>7.0000000000000007E-2</v>
      </c>
      <c r="D34" s="48">
        <v>1.1600000000000004</v>
      </c>
      <c r="E34" s="48"/>
      <c r="F34" s="48"/>
      <c r="G34" s="48"/>
    </row>
    <row r="35" spans="2:7" x14ac:dyDescent="0.35">
      <c r="B35" s="46">
        <v>12</v>
      </c>
      <c r="C35" s="48"/>
      <c r="D35" s="48">
        <v>1.1000000000000001</v>
      </c>
      <c r="E35" s="48"/>
      <c r="F35" s="48">
        <v>7.0000000000000007E-2</v>
      </c>
      <c r="G35" s="48"/>
    </row>
    <row r="36" spans="2:7" x14ac:dyDescent="0.35">
      <c r="B36" s="46">
        <v>13</v>
      </c>
      <c r="C36" s="48">
        <v>0.14000000000000001</v>
      </c>
      <c r="D36" s="48">
        <v>0.73</v>
      </c>
      <c r="E36" s="48"/>
      <c r="F36" s="48"/>
      <c r="G36" s="48"/>
    </row>
    <row r="37" spans="2:7" x14ac:dyDescent="0.35">
      <c r="B37" s="46">
        <v>14</v>
      </c>
      <c r="C37" s="48">
        <v>0.16</v>
      </c>
      <c r="D37" s="48">
        <v>1.0200000000000002</v>
      </c>
      <c r="E37" s="48"/>
      <c r="F37" s="48"/>
      <c r="G37" s="48"/>
    </row>
    <row r="38" spans="2:7" x14ac:dyDescent="0.35">
      <c r="B38" s="46">
        <v>15</v>
      </c>
      <c r="C38" s="48"/>
      <c r="D38" s="48">
        <v>1.2800000000000002</v>
      </c>
      <c r="E38" s="48"/>
      <c r="F38" s="48"/>
      <c r="G38" s="48"/>
    </row>
    <row r="39" spans="2:7" x14ac:dyDescent="0.35">
      <c r="B39" s="46">
        <v>16</v>
      </c>
      <c r="C39" s="48"/>
      <c r="D39" s="48">
        <v>1.1800000000000002</v>
      </c>
      <c r="E39" s="48"/>
      <c r="F39" s="48"/>
      <c r="G39" s="48"/>
    </row>
    <row r="40" spans="2:7" x14ac:dyDescent="0.35">
      <c r="B40" s="46">
        <v>17</v>
      </c>
      <c r="C40" s="48"/>
      <c r="D40" s="48">
        <v>1.0200000000000002</v>
      </c>
      <c r="E40" s="48"/>
      <c r="F40" s="48"/>
      <c r="G40" s="48"/>
    </row>
    <row r="43" spans="2:7" x14ac:dyDescent="0.35">
      <c r="D43" s="5"/>
    </row>
    <row r="44" spans="2:7" x14ac:dyDescent="0.35">
      <c r="D44" s="5"/>
    </row>
    <row r="45" spans="2:7" x14ac:dyDescent="0.35">
      <c r="D45" s="5"/>
    </row>
    <row r="46" spans="2:7" x14ac:dyDescent="0.35">
      <c r="D46" s="5"/>
    </row>
    <row r="47" spans="2:7" x14ac:dyDescent="0.35">
      <c r="D47" s="5"/>
    </row>
    <row r="48" spans="2:7" x14ac:dyDescent="0.35">
      <c r="D48" s="5"/>
    </row>
    <row r="49" spans="4:4" x14ac:dyDescent="0.35">
      <c r="D49" s="5"/>
    </row>
    <row r="50" spans="4:4" x14ac:dyDescent="0.35">
      <c r="D50" s="5"/>
    </row>
    <row r="51" spans="4:4" x14ac:dyDescent="0.35">
      <c r="D51" s="5"/>
    </row>
  </sheetData>
  <phoneticPr fontId="27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F70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9140625" bestFit="1" customWidth="1"/>
    <col min="3" max="3" width="8.5" customWidth="1"/>
    <col min="4" max="4" width="20.41406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6" x14ac:dyDescent="0.35">
      <c r="B10" s="23" t="s">
        <v>1</v>
      </c>
      <c r="C10" s="23" t="s">
        <v>0</v>
      </c>
      <c r="D10" s="23" t="s">
        <v>124</v>
      </c>
      <c r="E10" s="23" t="s">
        <v>167</v>
      </c>
      <c r="F10" s="23" t="s">
        <v>168</v>
      </c>
    </row>
    <row r="11" spans="2:6" x14ac:dyDescent="0.35">
      <c r="B11" s="18" t="s">
        <v>332</v>
      </c>
      <c r="C11" s="46">
        <v>9397286</v>
      </c>
      <c r="D11" s="18" t="s">
        <v>101</v>
      </c>
      <c r="E11" s="56">
        <v>45411</v>
      </c>
      <c r="F11" s="47">
        <v>0.29236111111111113</v>
      </c>
    </row>
    <row r="12" spans="2:6" x14ac:dyDescent="0.35">
      <c r="B12" s="18" t="s">
        <v>349</v>
      </c>
      <c r="C12" s="46">
        <v>9431123</v>
      </c>
      <c r="D12" s="18" t="s">
        <v>101</v>
      </c>
      <c r="E12" s="56">
        <v>45411</v>
      </c>
      <c r="F12" s="47">
        <v>0.18888888888888888</v>
      </c>
    </row>
    <row r="13" spans="2:6" x14ac:dyDescent="0.35">
      <c r="B13" s="18" t="s">
        <v>482</v>
      </c>
      <c r="C13" s="46">
        <v>9360908</v>
      </c>
      <c r="D13" s="18" t="s">
        <v>101</v>
      </c>
      <c r="E13" s="56">
        <v>45411</v>
      </c>
      <c r="F13" s="47">
        <v>0.2048611111111111</v>
      </c>
    </row>
    <row r="14" spans="2:6" x14ac:dyDescent="0.35">
      <c r="B14" s="18" t="s">
        <v>483</v>
      </c>
      <c r="C14" s="46">
        <v>9397315</v>
      </c>
      <c r="D14" s="18" t="s">
        <v>101</v>
      </c>
      <c r="E14" s="56">
        <v>45408</v>
      </c>
      <c r="F14" s="47">
        <v>0.20555555555555555</v>
      </c>
    </row>
    <row r="15" spans="2:6" x14ac:dyDescent="0.35">
      <c r="B15" s="18" t="s">
        <v>337</v>
      </c>
      <c r="C15" s="46">
        <v>9086734</v>
      </c>
      <c r="D15" s="18" t="s">
        <v>159</v>
      </c>
      <c r="E15" s="56">
        <v>45400</v>
      </c>
      <c r="F15" s="47">
        <v>0.20694444444444443</v>
      </c>
    </row>
    <row r="16" spans="2:6" x14ac:dyDescent="0.35">
      <c r="B16" s="18" t="s">
        <v>350</v>
      </c>
      <c r="C16" s="46">
        <v>9496317</v>
      </c>
      <c r="D16" s="18" t="s">
        <v>40</v>
      </c>
      <c r="E16" s="56">
        <v>45410</v>
      </c>
      <c r="F16" s="47">
        <v>0.73888888888888893</v>
      </c>
    </row>
    <row r="17" spans="2:6" x14ac:dyDescent="0.35">
      <c r="B17" s="18" t="s">
        <v>484</v>
      </c>
      <c r="C17" s="46">
        <v>9271248</v>
      </c>
      <c r="D17" s="18" t="s">
        <v>16</v>
      </c>
      <c r="E17" s="56">
        <v>45412</v>
      </c>
      <c r="F17" s="47">
        <v>0.34375</v>
      </c>
    </row>
    <row r="18" spans="2:6" x14ac:dyDescent="0.35">
      <c r="B18" s="18" t="s">
        <v>485</v>
      </c>
      <c r="C18" s="46">
        <v>9862906</v>
      </c>
      <c r="D18" s="18" t="s">
        <v>103</v>
      </c>
      <c r="E18" s="56">
        <v>45411</v>
      </c>
      <c r="F18" s="47">
        <v>0.50763888888888886</v>
      </c>
    </row>
    <row r="19" spans="2:6" x14ac:dyDescent="0.35">
      <c r="B19" s="18" t="s">
        <v>486</v>
      </c>
      <c r="C19" s="46">
        <v>9610767</v>
      </c>
      <c r="D19" s="18" t="s">
        <v>28</v>
      </c>
      <c r="E19" s="56">
        <v>45411</v>
      </c>
      <c r="F19" s="47">
        <v>0.9291666666666667</v>
      </c>
    </row>
    <row r="20" spans="2:6" x14ac:dyDescent="0.35">
      <c r="B20" s="18" t="s">
        <v>487</v>
      </c>
      <c r="C20" s="46">
        <v>9401295</v>
      </c>
      <c r="D20" s="18" t="s">
        <v>31</v>
      </c>
      <c r="E20" s="56">
        <v>45411</v>
      </c>
      <c r="F20" s="47">
        <v>8.611111111111111E-2</v>
      </c>
    </row>
    <row r="21" spans="2:6" x14ac:dyDescent="0.35">
      <c r="B21" s="18" t="s">
        <v>488</v>
      </c>
      <c r="C21" s="46">
        <v>9766530</v>
      </c>
      <c r="D21" s="18" t="s">
        <v>218</v>
      </c>
      <c r="E21" s="56">
        <v>45412</v>
      </c>
      <c r="F21" s="47">
        <v>0.29930555555555555</v>
      </c>
    </row>
    <row r="22" spans="2:6" x14ac:dyDescent="0.35">
      <c r="B22" s="18" t="s">
        <v>353</v>
      </c>
      <c r="C22" s="46">
        <v>9873840</v>
      </c>
      <c r="D22" s="18" t="s">
        <v>120</v>
      </c>
      <c r="E22" s="56">
        <v>45408</v>
      </c>
      <c r="F22" s="47">
        <v>0.2048611111111111</v>
      </c>
    </row>
    <row r="23" spans="2:6" x14ac:dyDescent="0.35">
      <c r="B23" s="18" t="s">
        <v>300</v>
      </c>
      <c r="C23" s="46">
        <v>9792606</v>
      </c>
      <c r="D23" s="18" t="s">
        <v>119</v>
      </c>
      <c r="E23" s="56">
        <v>45408</v>
      </c>
      <c r="F23" s="47">
        <v>0.2076388888888889</v>
      </c>
    </row>
    <row r="24" spans="2:6" x14ac:dyDescent="0.35">
      <c r="B24" s="18" t="s">
        <v>489</v>
      </c>
      <c r="C24" s="46">
        <v>9742807</v>
      </c>
      <c r="D24" s="18" t="s">
        <v>120</v>
      </c>
      <c r="E24" s="56">
        <v>45411</v>
      </c>
      <c r="F24" s="47">
        <v>0.20208333333333334</v>
      </c>
    </row>
    <row r="25" spans="2:6" x14ac:dyDescent="0.35">
      <c r="B25" s="18" t="s">
        <v>464</v>
      </c>
      <c r="C25" s="46">
        <v>9256200</v>
      </c>
      <c r="D25" s="18" t="s">
        <v>101</v>
      </c>
      <c r="E25" s="56">
        <v>45410</v>
      </c>
      <c r="F25" s="47">
        <v>0.13750000000000001</v>
      </c>
    </row>
    <row r="26" spans="2:6" x14ac:dyDescent="0.35">
      <c r="B26" s="18" t="s">
        <v>490</v>
      </c>
      <c r="C26" s="46">
        <v>9819650</v>
      </c>
      <c r="D26" s="18" t="s">
        <v>241</v>
      </c>
      <c r="E26" s="56">
        <v>45410</v>
      </c>
      <c r="F26" s="47">
        <v>0.67708333333333337</v>
      </c>
    </row>
    <row r="27" spans="2:6" x14ac:dyDescent="0.35">
      <c r="B27" s="18" t="s">
        <v>491</v>
      </c>
      <c r="C27" s="46">
        <v>9768382</v>
      </c>
      <c r="D27" s="18" t="s">
        <v>5</v>
      </c>
      <c r="E27" s="56">
        <v>45411</v>
      </c>
      <c r="F27" s="47">
        <v>0.19236111111111112</v>
      </c>
    </row>
    <row r="28" spans="2:6" x14ac:dyDescent="0.35">
      <c r="B28" s="18" t="s">
        <v>250</v>
      </c>
      <c r="C28" s="46">
        <v>9338955</v>
      </c>
      <c r="D28" s="18" t="s">
        <v>97</v>
      </c>
      <c r="E28" s="56">
        <v>45411</v>
      </c>
      <c r="F28" s="47">
        <v>0.2048611111111111</v>
      </c>
    </row>
    <row r="29" spans="2:6" x14ac:dyDescent="0.35">
      <c r="B29" s="18" t="s">
        <v>492</v>
      </c>
      <c r="C29" s="46">
        <v>9075333</v>
      </c>
      <c r="D29" s="18" t="s">
        <v>32</v>
      </c>
      <c r="E29" s="56">
        <v>45411</v>
      </c>
      <c r="F29" s="47">
        <v>0.28472222222222221</v>
      </c>
    </row>
    <row r="30" spans="2:6" x14ac:dyDescent="0.35">
      <c r="B30" s="18" t="s">
        <v>311</v>
      </c>
      <c r="C30" s="46">
        <v>9326603</v>
      </c>
      <c r="D30" s="18" t="s">
        <v>120</v>
      </c>
      <c r="E30" s="56">
        <v>45411</v>
      </c>
      <c r="F30" s="47">
        <v>0.20555555555555555</v>
      </c>
    </row>
    <row r="31" spans="2:6" x14ac:dyDescent="0.35">
      <c r="B31" s="18" t="s">
        <v>493</v>
      </c>
      <c r="C31" s="46">
        <v>9654880</v>
      </c>
      <c r="D31" s="18" t="s">
        <v>120</v>
      </c>
      <c r="E31" s="56">
        <v>45409</v>
      </c>
      <c r="F31" s="47">
        <v>0.20624999999999999</v>
      </c>
    </row>
    <row r="32" spans="2:6" x14ac:dyDescent="0.35">
      <c r="B32" s="18" t="s">
        <v>243</v>
      </c>
      <c r="C32" s="46">
        <v>9905980</v>
      </c>
      <c r="D32" s="18" t="s">
        <v>72</v>
      </c>
      <c r="E32" s="56">
        <v>45410</v>
      </c>
      <c r="F32" s="47">
        <v>8.6805555555555552E-2</v>
      </c>
    </row>
    <row r="33" spans="2:6" x14ac:dyDescent="0.35">
      <c r="B33" s="18" t="s">
        <v>494</v>
      </c>
      <c r="C33" s="46">
        <v>9262223</v>
      </c>
      <c r="D33" s="18" t="s">
        <v>76</v>
      </c>
      <c r="E33" s="56">
        <v>45409</v>
      </c>
      <c r="F33" s="47">
        <v>0.20624999999999999</v>
      </c>
    </row>
    <row r="34" spans="2:6" x14ac:dyDescent="0.35">
      <c r="B34" s="18" t="s">
        <v>495</v>
      </c>
      <c r="C34" s="46">
        <v>9645736</v>
      </c>
      <c r="D34" s="18" t="s">
        <v>25</v>
      </c>
      <c r="E34" s="56">
        <v>45412</v>
      </c>
      <c r="F34" s="47">
        <v>0.25</v>
      </c>
    </row>
    <row r="35" spans="2:6" x14ac:dyDescent="0.35">
      <c r="B35" s="18" t="s">
        <v>496</v>
      </c>
      <c r="C35" s="46">
        <v>9682576</v>
      </c>
      <c r="D35" s="18" t="s">
        <v>101</v>
      </c>
      <c r="E35" s="56">
        <v>45411</v>
      </c>
      <c r="F35" s="47">
        <v>0.20694444444444443</v>
      </c>
    </row>
    <row r="36" spans="2:6" x14ac:dyDescent="0.35">
      <c r="B36" s="18" t="s">
        <v>317</v>
      </c>
      <c r="C36" s="46">
        <v>9658240</v>
      </c>
      <c r="D36" s="18" t="s">
        <v>101</v>
      </c>
      <c r="E36" s="56">
        <v>45411</v>
      </c>
      <c r="F36" s="47">
        <v>0.20555555555555555</v>
      </c>
    </row>
    <row r="37" spans="2:6" x14ac:dyDescent="0.35">
      <c r="B37" s="18" t="s">
        <v>497</v>
      </c>
      <c r="C37" s="46">
        <v>9770945</v>
      </c>
      <c r="D37" s="18" t="s">
        <v>227</v>
      </c>
      <c r="E37" s="56">
        <v>45411</v>
      </c>
      <c r="F37" s="47">
        <v>0.17430555555555555</v>
      </c>
    </row>
    <row r="38" spans="2:6" x14ac:dyDescent="0.35">
      <c r="B38" s="18" t="s">
        <v>365</v>
      </c>
      <c r="C38" s="46">
        <v>9520376</v>
      </c>
      <c r="D38" s="18" t="s">
        <v>30</v>
      </c>
      <c r="E38" s="56">
        <v>45411</v>
      </c>
      <c r="F38" s="47">
        <v>0.20555555555555555</v>
      </c>
    </row>
    <row r="39" spans="2:6" x14ac:dyDescent="0.35">
      <c r="B39" s="18" t="s">
        <v>233</v>
      </c>
      <c r="C39" s="46">
        <v>9255854</v>
      </c>
      <c r="D39" s="18" t="s">
        <v>159</v>
      </c>
      <c r="E39" s="56">
        <v>45384</v>
      </c>
      <c r="F39" s="47">
        <v>0.20624999999999999</v>
      </c>
    </row>
    <row r="40" spans="2:6" x14ac:dyDescent="0.35">
      <c r="B40" s="18" t="s">
        <v>498</v>
      </c>
      <c r="C40" s="46">
        <v>9878876</v>
      </c>
      <c r="D40" s="18" t="s">
        <v>101</v>
      </c>
      <c r="E40" s="56">
        <v>45412</v>
      </c>
      <c r="F40" s="47">
        <v>7.6388888888888886E-3</v>
      </c>
    </row>
    <row r="41" spans="2:6" x14ac:dyDescent="0.35">
      <c r="B41" s="18" t="s">
        <v>245</v>
      </c>
      <c r="C41" s="46">
        <v>9796781</v>
      </c>
      <c r="D41" s="18" t="s">
        <v>119</v>
      </c>
      <c r="E41" s="56">
        <v>45369</v>
      </c>
      <c r="F41" s="47">
        <v>0.24652777777777779</v>
      </c>
    </row>
    <row r="42" spans="2:6" x14ac:dyDescent="0.35">
      <c r="B42" s="18" t="s">
        <v>499</v>
      </c>
      <c r="C42" s="46">
        <v>9315692</v>
      </c>
      <c r="D42" s="18" t="s">
        <v>59</v>
      </c>
      <c r="E42" s="56">
        <v>45410</v>
      </c>
      <c r="F42" s="47">
        <v>2.2222222222222223E-2</v>
      </c>
    </row>
    <row r="43" spans="2:6" x14ac:dyDescent="0.35">
      <c r="B43" s="18" t="s">
        <v>500</v>
      </c>
      <c r="C43" s="46">
        <v>9743875</v>
      </c>
      <c r="D43" s="18" t="s">
        <v>33</v>
      </c>
      <c r="E43" s="56">
        <v>45411</v>
      </c>
      <c r="F43" s="47">
        <v>0.17152777777777778</v>
      </c>
    </row>
    <row r="44" spans="2:6" x14ac:dyDescent="0.35">
      <c r="B44" s="18" t="s">
        <v>501</v>
      </c>
      <c r="C44" s="46">
        <v>9750244</v>
      </c>
      <c r="D44" s="18" t="s">
        <v>280</v>
      </c>
      <c r="E44" s="56">
        <v>45410</v>
      </c>
      <c r="F44" s="47">
        <v>4.3055555555555555E-2</v>
      </c>
    </row>
    <row r="45" spans="2:6" x14ac:dyDescent="0.35">
      <c r="B45" s="18" t="s">
        <v>14</v>
      </c>
      <c r="C45" s="46">
        <v>9064073</v>
      </c>
      <c r="D45" s="18" t="s">
        <v>159</v>
      </c>
      <c r="E45" s="56">
        <v>45097</v>
      </c>
      <c r="F45" s="47">
        <v>0.39861111111111114</v>
      </c>
    </row>
    <row r="46" spans="2:6" x14ac:dyDescent="0.35">
      <c r="B46" s="18" t="s">
        <v>502</v>
      </c>
      <c r="C46" s="46">
        <v>9888481</v>
      </c>
      <c r="D46" s="18" t="s">
        <v>119</v>
      </c>
      <c r="E46" s="56">
        <v>45404</v>
      </c>
      <c r="F46" s="47">
        <v>0.2048611111111111</v>
      </c>
    </row>
    <row r="47" spans="2:6" x14ac:dyDescent="0.35">
      <c r="B47" s="18" t="s">
        <v>261</v>
      </c>
      <c r="C47" s="46">
        <v>9904651</v>
      </c>
      <c r="D47" s="18" t="s">
        <v>119</v>
      </c>
      <c r="E47" s="56">
        <v>45380</v>
      </c>
      <c r="F47" s="47">
        <v>0.24722222222222223</v>
      </c>
    </row>
    <row r="48" spans="2:6" x14ac:dyDescent="0.35">
      <c r="B48" s="18" t="s">
        <v>503</v>
      </c>
      <c r="C48" s="46">
        <v>9339260</v>
      </c>
      <c r="D48" s="18" t="s">
        <v>160</v>
      </c>
      <c r="E48" s="56">
        <v>45411</v>
      </c>
      <c r="F48" s="47">
        <v>0.2048611111111111</v>
      </c>
    </row>
    <row r="49" spans="2:6" x14ac:dyDescent="0.35">
      <c r="B49" s="18" t="s">
        <v>306</v>
      </c>
      <c r="C49" s="46">
        <v>9321665</v>
      </c>
      <c r="D49" s="18" t="s">
        <v>72</v>
      </c>
      <c r="E49" s="56">
        <v>45411</v>
      </c>
      <c r="F49" s="47">
        <v>0.85138888888888886</v>
      </c>
    </row>
    <row r="50" spans="2:6" x14ac:dyDescent="0.35">
      <c r="B50" s="18" t="s">
        <v>246</v>
      </c>
      <c r="C50" s="46">
        <v>9331634</v>
      </c>
      <c r="D50" s="18" t="s">
        <v>72</v>
      </c>
      <c r="E50" s="56">
        <v>45403</v>
      </c>
      <c r="F50" s="47">
        <v>0.40277777777777779</v>
      </c>
    </row>
    <row r="51" spans="2:6" x14ac:dyDescent="0.35">
      <c r="B51" s="18" t="s">
        <v>504</v>
      </c>
      <c r="C51" s="46">
        <v>9714290</v>
      </c>
      <c r="D51" s="18" t="s">
        <v>505</v>
      </c>
      <c r="E51" s="56">
        <v>45408</v>
      </c>
      <c r="F51" s="47">
        <v>0.13263888888888889</v>
      </c>
    </row>
    <row r="52" spans="2:6" x14ac:dyDescent="0.35">
      <c r="B52" s="18" t="s">
        <v>339</v>
      </c>
      <c r="C52" s="46">
        <v>9693173</v>
      </c>
      <c r="D52" s="18" t="s">
        <v>119</v>
      </c>
      <c r="E52" s="56">
        <v>45398</v>
      </c>
      <c r="F52" s="47">
        <v>0.2048611111111111</v>
      </c>
    </row>
    <row r="53" spans="2:6" x14ac:dyDescent="0.35">
      <c r="B53" s="18" t="s">
        <v>371</v>
      </c>
      <c r="C53" s="46">
        <v>9330745</v>
      </c>
      <c r="D53" s="18" t="s">
        <v>72</v>
      </c>
      <c r="E53" s="56">
        <v>45408</v>
      </c>
      <c r="F53" s="47">
        <v>6.5972222222222224E-2</v>
      </c>
    </row>
    <row r="54" spans="2:6" x14ac:dyDescent="0.35">
      <c r="B54" s="18" t="s">
        <v>506</v>
      </c>
      <c r="C54" s="46">
        <v>9892456</v>
      </c>
      <c r="D54" s="18" t="s">
        <v>118</v>
      </c>
      <c r="E54" s="56">
        <v>45410</v>
      </c>
      <c r="F54" s="47">
        <v>0.2048611111111111</v>
      </c>
    </row>
    <row r="55" spans="2:6" x14ac:dyDescent="0.35">
      <c r="B55" s="18" t="s">
        <v>507</v>
      </c>
      <c r="C55" s="46">
        <v>9074652</v>
      </c>
      <c r="D55" s="18" t="s">
        <v>113</v>
      </c>
      <c r="E55" s="56">
        <v>45411</v>
      </c>
      <c r="F55" s="47">
        <v>0.61944444444444446</v>
      </c>
    </row>
    <row r="56" spans="2:6" x14ac:dyDescent="0.35">
      <c r="B56" s="18" t="s">
        <v>340</v>
      </c>
      <c r="C56" s="46">
        <v>9627954</v>
      </c>
      <c r="D56" s="18" t="s">
        <v>119</v>
      </c>
      <c r="E56" s="56">
        <v>45394</v>
      </c>
      <c r="F56" s="47">
        <v>0.52152777777777781</v>
      </c>
    </row>
    <row r="57" spans="2:6" x14ac:dyDescent="0.35">
      <c r="B57" s="18" t="s">
        <v>508</v>
      </c>
      <c r="C57" s="46">
        <v>9369899</v>
      </c>
      <c r="D57" s="18" t="s">
        <v>25</v>
      </c>
      <c r="E57" s="56">
        <v>45411</v>
      </c>
      <c r="F57" s="47">
        <v>0.20624999999999999</v>
      </c>
    </row>
    <row r="58" spans="2:6" x14ac:dyDescent="0.35">
      <c r="B58" s="18" t="s">
        <v>509</v>
      </c>
      <c r="C58" s="46">
        <v>9879674</v>
      </c>
      <c r="D58" s="18" t="s">
        <v>118</v>
      </c>
      <c r="E58" s="56">
        <v>45410</v>
      </c>
      <c r="F58" s="47">
        <v>0.90486111111111112</v>
      </c>
    </row>
    <row r="59" spans="2:6" x14ac:dyDescent="0.35">
      <c r="B59" s="18" t="s">
        <v>510</v>
      </c>
      <c r="C59" s="46">
        <v>9902902</v>
      </c>
      <c r="D59" s="18" t="s">
        <v>429</v>
      </c>
      <c r="E59" s="56">
        <v>45411</v>
      </c>
      <c r="F59" s="47">
        <v>0.20624999999999999</v>
      </c>
    </row>
    <row r="60" spans="2:6" x14ac:dyDescent="0.35">
      <c r="B60" s="18" t="s">
        <v>511</v>
      </c>
      <c r="C60" s="46">
        <v>9902926</v>
      </c>
      <c r="D60" s="18" t="s">
        <v>2</v>
      </c>
      <c r="E60" s="56">
        <v>45411</v>
      </c>
      <c r="F60" s="47">
        <v>3.1944444444444442E-2</v>
      </c>
    </row>
    <row r="61" spans="2:6" x14ac:dyDescent="0.35">
      <c r="B61" s="18" t="s">
        <v>479</v>
      </c>
      <c r="C61" s="46">
        <v>9892298</v>
      </c>
      <c r="D61" s="18" t="s">
        <v>72</v>
      </c>
      <c r="E61" s="56">
        <v>45410</v>
      </c>
      <c r="F61" s="47">
        <v>8.6805555555555552E-2</v>
      </c>
    </row>
    <row r="62" spans="2:6" x14ac:dyDescent="0.35">
      <c r="B62" s="18" t="s">
        <v>512</v>
      </c>
      <c r="C62" s="46">
        <v>9637325</v>
      </c>
      <c r="D62" s="18" t="s">
        <v>59</v>
      </c>
      <c r="E62" s="56">
        <v>45412</v>
      </c>
      <c r="F62" s="47">
        <v>8.3333333333333329E-2</v>
      </c>
    </row>
    <row r="63" spans="2:6" x14ac:dyDescent="0.35">
      <c r="B63" s="18" t="s">
        <v>249</v>
      </c>
      <c r="C63" s="46">
        <v>9269207</v>
      </c>
      <c r="D63" s="18" t="s">
        <v>156</v>
      </c>
      <c r="E63" s="56">
        <v>45410</v>
      </c>
      <c r="F63" s="47">
        <v>0.87361111111111112</v>
      </c>
    </row>
    <row r="64" spans="2:6" x14ac:dyDescent="0.35">
      <c r="B64" s="18" t="s">
        <v>265</v>
      </c>
      <c r="C64" s="46">
        <v>9945447</v>
      </c>
      <c r="D64" s="18" t="s">
        <v>119</v>
      </c>
      <c r="E64" s="56">
        <v>45370</v>
      </c>
      <c r="F64" s="47">
        <v>0.7729166666666667</v>
      </c>
    </row>
    <row r="65" spans="2:6" x14ac:dyDescent="0.35">
      <c r="B65" s="18" t="s">
        <v>513</v>
      </c>
      <c r="C65" s="46">
        <v>9943475</v>
      </c>
      <c r="D65" s="18" t="s">
        <v>101</v>
      </c>
      <c r="E65" s="56">
        <v>45408</v>
      </c>
      <c r="F65" s="47">
        <v>0.20208333333333334</v>
      </c>
    </row>
    <row r="66" spans="2:6" x14ac:dyDescent="0.35">
      <c r="B66" s="18" t="s">
        <v>354</v>
      </c>
      <c r="C66" s="46">
        <v>9945435</v>
      </c>
      <c r="D66" s="18" t="s">
        <v>119</v>
      </c>
      <c r="E66" s="56">
        <v>45407</v>
      </c>
      <c r="F66" s="47">
        <v>0.45624999999999999</v>
      </c>
    </row>
    <row r="67" spans="2:6" x14ac:dyDescent="0.35">
      <c r="B67" s="18" t="s">
        <v>229</v>
      </c>
      <c r="C67" s="46">
        <v>9229647</v>
      </c>
      <c r="D67" s="18" t="s">
        <v>72</v>
      </c>
      <c r="E67" s="56">
        <v>45334</v>
      </c>
      <c r="F67" s="47">
        <v>0.44583333333333336</v>
      </c>
    </row>
    <row r="68" spans="2:6" x14ac:dyDescent="0.35">
      <c r="B68" s="18" t="s">
        <v>351</v>
      </c>
      <c r="C68" s="46">
        <v>9319404</v>
      </c>
      <c r="D68" s="18" t="s">
        <v>72</v>
      </c>
      <c r="E68" s="56">
        <v>45410</v>
      </c>
      <c r="F68" s="47">
        <v>0.80972222222222223</v>
      </c>
    </row>
    <row r="69" spans="2:6" x14ac:dyDescent="0.35">
      <c r="B69" s="18" t="s">
        <v>514</v>
      </c>
      <c r="C69" s="46">
        <v>9477593</v>
      </c>
      <c r="D69" s="18" t="s">
        <v>120</v>
      </c>
      <c r="E69" s="56">
        <v>45407</v>
      </c>
      <c r="F69" s="47">
        <v>0.45624999999999999</v>
      </c>
    </row>
    <row r="70" spans="2:6" x14ac:dyDescent="0.35">
      <c r="B70" s="18" t="s">
        <v>515</v>
      </c>
      <c r="C70" s="46">
        <v>9956587</v>
      </c>
      <c r="D70" s="18" t="s">
        <v>29</v>
      </c>
      <c r="E70" s="56">
        <v>45411</v>
      </c>
      <c r="F70" s="47">
        <v>0.90416666666666667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91406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9</v>
      </c>
      <c r="C9" s="23" t="s">
        <v>0</v>
      </c>
      <c r="D9" s="23" t="s">
        <v>129</v>
      </c>
      <c r="E9" s="23" t="s">
        <v>203</v>
      </c>
    </row>
    <row r="10" spans="2:5" x14ac:dyDescent="0.35">
      <c r="B10" s="18" t="s">
        <v>343</v>
      </c>
      <c r="C10" s="46">
        <v>9086734</v>
      </c>
      <c r="D10" s="18" t="s">
        <v>248</v>
      </c>
      <c r="E10" s="49">
        <v>45406</v>
      </c>
    </row>
    <row r="11" spans="2:5" x14ac:dyDescent="0.35">
      <c r="B11" s="18" t="s">
        <v>266</v>
      </c>
      <c r="C11" s="46">
        <v>9085649</v>
      </c>
      <c r="D11" s="18" t="s">
        <v>6</v>
      </c>
      <c r="E11" s="49">
        <v>45411</v>
      </c>
    </row>
    <row r="12" spans="2:5" x14ac:dyDescent="0.35">
      <c r="B12" s="18" t="s">
        <v>267</v>
      </c>
      <c r="C12" s="46">
        <v>9236432</v>
      </c>
      <c r="D12" s="18" t="s">
        <v>268</v>
      </c>
      <c r="E12" s="49">
        <v>45401</v>
      </c>
    </row>
    <row r="13" spans="2:5" x14ac:dyDescent="0.35">
      <c r="B13" s="18" t="s">
        <v>516</v>
      </c>
      <c r="C13" s="46">
        <v>9766580</v>
      </c>
      <c r="D13" s="18" t="s">
        <v>216</v>
      </c>
      <c r="E13" s="49">
        <v>45411</v>
      </c>
    </row>
    <row r="14" spans="2:5" x14ac:dyDescent="0.35">
      <c r="B14" s="18" t="s">
        <v>517</v>
      </c>
      <c r="C14" s="46">
        <v>9796793</v>
      </c>
      <c r="D14" s="18" t="s">
        <v>6</v>
      </c>
      <c r="E14" s="49">
        <v>45409</v>
      </c>
    </row>
    <row r="15" spans="2:5" x14ac:dyDescent="0.35">
      <c r="B15" s="18" t="s">
        <v>518</v>
      </c>
      <c r="C15" s="46">
        <v>9758832</v>
      </c>
      <c r="D15" s="18" t="s">
        <v>6</v>
      </c>
      <c r="E15" s="49">
        <v>45409</v>
      </c>
    </row>
    <row r="16" spans="2:5" x14ac:dyDescent="0.35">
      <c r="B16" s="18" t="s">
        <v>344</v>
      </c>
      <c r="C16" s="46">
        <v>9038452</v>
      </c>
      <c r="D16" s="18" t="s">
        <v>345</v>
      </c>
      <c r="E16" s="49">
        <v>45410</v>
      </c>
    </row>
    <row r="17" spans="2:5" x14ac:dyDescent="0.35">
      <c r="B17" s="18" t="s">
        <v>269</v>
      </c>
      <c r="C17" s="46">
        <v>9820013</v>
      </c>
      <c r="D17" s="18" t="s">
        <v>270</v>
      </c>
      <c r="E17" s="49">
        <v>45383</v>
      </c>
    </row>
    <row r="18" spans="2:5" x14ac:dyDescent="0.35">
      <c r="B18" s="18" t="s">
        <v>271</v>
      </c>
      <c r="C18" s="46">
        <v>9255854</v>
      </c>
      <c r="D18" s="18" t="s">
        <v>248</v>
      </c>
      <c r="E18" s="49">
        <v>45411</v>
      </c>
    </row>
    <row r="19" spans="2:5" x14ac:dyDescent="0.35">
      <c r="B19" s="18" t="s">
        <v>272</v>
      </c>
      <c r="C19" s="46">
        <v>8608872</v>
      </c>
      <c r="D19" s="18" t="s">
        <v>216</v>
      </c>
      <c r="E19" s="49">
        <v>45370</v>
      </c>
    </row>
    <row r="20" spans="2:5" x14ac:dyDescent="0.35">
      <c r="B20" s="18" t="s">
        <v>273</v>
      </c>
      <c r="C20" s="46">
        <v>8913150</v>
      </c>
      <c r="D20" s="18" t="s">
        <v>216</v>
      </c>
      <c r="E20" s="49">
        <v>45383</v>
      </c>
    </row>
    <row r="21" spans="2:5" x14ac:dyDescent="0.35">
      <c r="B21" s="18" t="s">
        <v>346</v>
      </c>
      <c r="C21" s="46">
        <v>8608884</v>
      </c>
      <c r="D21" s="18" t="s">
        <v>216</v>
      </c>
      <c r="E21" s="49">
        <v>45390</v>
      </c>
    </row>
    <row r="22" spans="2:5" x14ac:dyDescent="0.35">
      <c r="B22" s="18" t="s">
        <v>274</v>
      </c>
      <c r="C22" s="46">
        <v>9045132</v>
      </c>
      <c r="D22" s="18" t="s">
        <v>216</v>
      </c>
      <c r="E22" s="49">
        <v>45386</v>
      </c>
    </row>
    <row r="23" spans="2:5" x14ac:dyDescent="0.35">
      <c r="B23" s="18" t="s">
        <v>275</v>
      </c>
      <c r="C23" s="46">
        <v>9397353</v>
      </c>
      <c r="D23" s="18" t="s">
        <v>248</v>
      </c>
      <c r="E23" s="49">
        <v>45411</v>
      </c>
    </row>
    <row r="24" spans="2:5" x14ac:dyDescent="0.35">
      <c r="B24" s="18" t="s">
        <v>276</v>
      </c>
      <c r="C24" s="46">
        <v>9351971</v>
      </c>
      <c r="D24" s="18" t="s">
        <v>6</v>
      </c>
      <c r="E24" s="49">
        <v>45410</v>
      </c>
    </row>
    <row r="25" spans="2:5" x14ac:dyDescent="0.35">
      <c r="B25" s="18" t="s">
        <v>519</v>
      </c>
      <c r="C25" s="46">
        <v>9723801</v>
      </c>
      <c r="D25" s="18" t="s">
        <v>268</v>
      </c>
      <c r="E25" s="49">
        <v>45411</v>
      </c>
    </row>
    <row r="26" spans="2:5" x14ac:dyDescent="0.35">
      <c r="B26" s="18" t="s">
        <v>347</v>
      </c>
      <c r="C26" s="46">
        <v>9810549</v>
      </c>
      <c r="D26" s="18" t="s">
        <v>277</v>
      </c>
      <c r="E26" s="49">
        <v>45401</v>
      </c>
    </row>
    <row r="27" spans="2:5" x14ac:dyDescent="0.35">
      <c r="B27" s="18" t="s">
        <v>348</v>
      </c>
      <c r="C27" s="46">
        <v>9342487</v>
      </c>
      <c r="D27" s="18" t="s">
        <v>216</v>
      </c>
      <c r="E27" s="49">
        <v>45400</v>
      </c>
    </row>
    <row r="36" ht="17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 [LNGj]</cp:lastModifiedBy>
  <cp:lastPrinted>2019-10-08T07:45:33Z</cp:lastPrinted>
  <dcterms:created xsi:type="dcterms:W3CDTF">2018-04-25T15:11:56Z</dcterms:created>
  <dcterms:modified xsi:type="dcterms:W3CDTF">2024-04-30T10:49:21Z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